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150"/>
  </bookViews>
  <sheets>
    <sheet name="年代別" sheetId="14" r:id="rId1"/>
    <sheet name="戦略マトリックス" sheetId="18" r:id="rId2"/>
  </sheets>
  <definedNames>
    <definedName name="_xlnm._FilterDatabase" localSheetId="0" hidden="1">年代別!$A$9:$CV$9</definedName>
    <definedName name="_xlnm.Print_Area" localSheetId="1">戦略マトリックス!$A$1:$U$74</definedName>
    <definedName name="_xlnm.Print_Area" localSheetId="0">年代別!$B$2:$DF$70</definedName>
  </definedNames>
  <calcPr calcId="162913"/>
</workbook>
</file>

<file path=xl/calcChain.xml><?xml version="1.0" encoding="utf-8"?>
<calcChain xmlns="http://schemas.openxmlformats.org/spreadsheetml/2006/main">
  <c r="B44" i="18" l="1"/>
  <c r="B43" i="18"/>
  <c r="B42" i="18"/>
  <c r="B41" i="18"/>
  <c r="B40" i="18"/>
  <c r="AA44" i="18" l="1"/>
  <c r="AA43" i="18"/>
  <c r="AA42" i="18"/>
  <c r="AA41" i="18"/>
  <c r="AA40" i="18"/>
  <c r="W44" i="18"/>
  <c r="W43" i="18"/>
  <c r="W42" i="18"/>
  <c r="W41" i="18"/>
  <c r="W40" i="18"/>
  <c r="M6" i="18"/>
  <c r="C6" i="18"/>
  <c r="L44" i="18"/>
  <c r="L43" i="18"/>
  <c r="L42" i="18"/>
  <c r="L41" i="18"/>
  <c r="L40" i="18"/>
  <c r="E42" i="18" l="1"/>
  <c r="Y42" i="18" s="1"/>
  <c r="O42" i="18"/>
  <c r="AC42" i="18" s="1"/>
  <c r="E43" i="18"/>
  <c r="Y43" i="18" s="1"/>
  <c r="O43" i="18"/>
  <c r="AC43" i="18" s="1"/>
  <c r="E44" i="18"/>
  <c r="Y44" i="18" s="1"/>
  <c r="O44" i="18"/>
  <c r="AC44" i="18" s="1"/>
  <c r="E41" i="18"/>
  <c r="Y41" i="18" s="1"/>
  <c r="O41" i="18"/>
  <c r="AC41" i="18" s="1"/>
  <c r="E40" i="18"/>
  <c r="Y40" i="18" s="1"/>
  <c r="O40" i="18"/>
  <c r="AC40" i="18" s="1"/>
  <c r="N44" i="18"/>
  <c r="AB44" i="18" s="1"/>
  <c r="D44" i="18"/>
  <c r="X44" i="18" s="1"/>
  <c r="D43" i="18"/>
  <c r="X43" i="18" s="1"/>
  <c r="N43" i="18"/>
  <c r="AB43" i="18" s="1"/>
  <c r="N40" i="18"/>
  <c r="AB40" i="18" s="1"/>
  <c r="D40" i="18"/>
  <c r="X40" i="18" s="1"/>
  <c r="D41" i="18"/>
  <c r="X41" i="18" s="1"/>
  <c r="N41" i="18"/>
  <c r="AB41" i="18" s="1"/>
  <c r="N42" i="18"/>
  <c r="AB42" i="18" s="1"/>
  <c r="D42" i="18"/>
  <c r="X42" i="18" s="1"/>
</calcChain>
</file>

<file path=xl/sharedStrings.xml><?xml version="1.0" encoding="utf-8"?>
<sst xmlns="http://schemas.openxmlformats.org/spreadsheetml/2006/main" count="603" uniqueCount="367">
  <si>
    <t>全体</t>
    <rPh sb="0" eb="2">
      <t>ゼンタイ</t>
    </rPh>
    <phoneticPr fontId="1"/>
  </si>
  <si>
    <t>都道府県コード</t>
    <rPh sb="0" eb="4">
      <t>トドウフケン</t>
    </rPh>
    <phoneticPr fontId="1"/>
  </si>
  <si>
    <t>医薬品数量</t>
    <rPh sb="0" eb="3">
      <t>イヤクヒン</t>
    </rPh>
    <rPh sb="3" eb="5">
      <t>スウリョウ</t>
    </rPh>
    <phoneticPr fontId="1"/>
  </si>
  <si>
    <t>総計</t>
    <rPh sb="0" eb="2">
      <t>ソウケイ</t>
    </rPh>
    <phoneticPr fontId="1"/>
  </si>
  <si>
    <t>後発あり先発品</t>
    <rPh sb="0" eb="2">
      <t>コウハツ</t>
    </rPh>
    <rPh sb="4" eb="6">
      <t>センパツ</t>
    </rPh>
    <rPh sb="6" eb="7">
      <t>ヒン</t>
    </rPh>
    <phoneticPr fontId="1"/>
  </si>
  <si>
    <t>後発品</t>
    <rPh sb="0" eb="2">
      <t>コウハツ</t>
    </rPh>
    <rPh sb="2" eb="3">
      <t>ヒン</t>
    </rPh>
    <phoneticPr fontId="1"/>
  </si>
  <si>
    <t>偏差値</t>
    <rPh sb="0" eb="3">
      <t>ヘンサチ</t>
    </rPh>
    <phoneticPr fontId="1"/>
  </si>
  <si>
    <t>指標数値</t>
    <rPh sb="0" eb="2">
      <t>シヒョウ</t>
    </rPh>
    <rPh sb="2" eb="4">
      <t>スウチ</t>
    </rPh>
    <phoneticPr fontId="1"/>
  </si>
  <si>
    <t>※4　ジェネリック医薬品使用割合は、数量ベース新指標にて算出。後発品数量 ÷（後発のある先発品数量＋後発品数量）</t>
    <rPh sb="9" eb="12">
      <t>イヤクヒン</t>
    </rPh>
    <rPh sb="12" eb="14">
      <t>シヨウ</t>
    </rPh>
    <rPh sb="14" eb="16">
      <t>ワリアイ</t>
    </rPh>
    <phoneticPr fontId="1"/>
  </si>
  <si>
    <t>滋賀</t>
  </si>
  <si>
    <t>25</t>
  </si>
  <si>
    <t>STDEVP</t>
    <phoneticPr fontId="1"/>
  </si>
  <si>
    <t>CORREL</t>
    <phoneticPr fontId="1"/>
  </si>
  <si>
    <t>01</t>
  </si>
  <si>
    <t>北海道</t>
  </si>
  <si>
    <t>02</t>
  </si>
  <si>
    <t>青森</t>
  </si>
  <si>
    <t>03</t>
  </si>
  <si>
    <t>岩手</t>
  </si>
  <si>
    <t>04</t>
  </si>
  <si>
    <t>宮城</t>
  </si>
  <si>
    <t>05</t>
  </si>
  <si>
    <t>秋田</t>
  </si>
  <si>
    <t>06</t>
  </si>
  <si>
    <t>山形</t>
  </si>
  <si>
    <t>07</t>
  </si>
  <si>
    <t>福島</t>
  </si>
  <si>
    <t>08</t>
  </si>
  <si>
    <t>茨城</t>
  </si>
  <si>
    <t>09</t>
  </si>
  <si>
    <t>栃木</t>
  </si>
  <si>
    <t>10</t>
  </si>
  <si>
    <t>群馬</t>
  </si>
  <si>
    <t>11</t>
  </si>
  <si>
    <t>埼玉</t>
  </si>
  <si>
    <t>12</t>
  </si>
  <si>
    <t>千葉</t>
  </si>
  <si>
    <t>13</t>
  </si>
  <si>
    <t>東京</t>
  </si>
  <si>
    <t>14</t>
  </si>
  <si>
    <t>神奈川</t>
  </si>
  <si>
    <t>15</t>
  </si>
  <si>
    <t>新潟</t>
  </si>
  <si>
    <t>16</t>
  </si>
  <si>
    <t>富山</t>
  </si>
  <si>
    <t>17</t>
  </si>
  <si>
    <t>石川</t>
  </si>
  <si>
    <t>18</t>
  </si>
  <si>
    <t>福井</t>
  </si>
  <si>
    <t>19</t>
  </si>
  <si>
    <t>山梨</t>
  </si>
  <si>
    <t>20</t>
  </si>
  <si>
    <t>長野</t>
  </si>
  <si>
    <t>21</t>
  </si>
  <si>
    <t>岐阜</t>
  </si>
  <si>
    <t>22</t>
  </si>
  <si>
    <t>静岡</t>
  </si>
  <si>
    <t>23</t>
  </si>
  <si>
    <t>愛知</t>
  </si>
  <si>
    <t>24</t>
  </si>
  <si>
    <t>三重</t>
  </si>
  <si>
    <t>26</t>
  </si>
  <si>
    <t>京都</t>
  </si>
  <si>
    <t>27</t>
  </si>
  <si>
    <t>大阪</t>
  </si>
  <si>
    <t>28</t>
  </si>
  <si>
    <t>兵庫</t>
  </si>
  <si>
    <t>29</t>
  </si>
  <si>
    <t>奈良</t>
  </si>
  <si>
    <t>30</t>
  </si>
  <si>
    <t>和歌山</t>
  </si>
  <si>
    <t>31</t>
  </si>
  <si>
    <t>鳥取</t>
  </si>
  <si>
    <t>32</t>
  </si>
  <si>
    <t>島根</t>
  </si>
  <si>
    <t>33</t>
  </si>
  <si>
    <t>岡山</t>
  </si>
  <si>
    <t>34</t>
  </si>
  <si>
    <t>広島</t>
  </si>
  <si>
    <t>35</t>
  </si>
  <si>
    <t>山口</t>
  </si>
  <si>
    <t>36</t>
  </si>
  <si>
    <t>徳島</t>
  </si>
  <si>
    <t>37</t>
  </si>
  <si>
    <t>香川</t>
  </si>
  <si>
    <t>38</t>
  </si>
  <si>
    <t>愛媛</t>
  </si>
  <si>
    <t>39</t>
  </si>
  <si>
    <t>高知</t>
  </si>
  <si>
    <t>40</t>
  </si>
  <si>
    <t>福岡</t>
  </si>
  <si>
    <t>41</t>
  </si>
  <si>
    <t>佐賀</t>
  </si>
  <si>
    <t>42</t>
  </si>
  <si>
    <t>長崎</t>
  </si>
  <si>
    <t>43</t>
  </si>
  <si>
    <t>熊本</t>
  </si>
  <si>
    <t>44</t>
  </si>
  <si>
    <t>大分</t>
  </si>
  <si>
    <t>45</t>
  </si>
  <si>
    <t>宮崎</t>
  </si>
  <si>
    <t>46</t>
  </si>
  <si>
    <t>鹿児島</t>
  </si>
  <si>
    <t>47</t>
  </si>
  <si>
    <t>沖縄</t>
  </si>
  <si>
    <t>-</t>
    <phoneticPr fontId="1"/>
  </si>
  <si>
    <t>※1　地域別の集計は、医療機関および薬局の所在地に基づく。</t>
    <rPh sb="3" eb="5">
      <t>チイキ</t>
    </rPh>
    <rPh sb="5" eb="6">
      <t>ベツ</t>
    </rPh>
    <rPh sb="7" eb="9">
      <t>シュウケイ</t>
    </rPh>
    <rPh sb="11" eb="13">
      <t>イリョウ</t>
    </rPh>
    <rPh sb="13" eb="15">
      <t>キカン</t>
    </rPh>
    <rPh sb="18" eb="20">
      <t>ヤッキョク</t>
    </rPh>
    <rPh sb="21" eb="24">
      <t>ショザイチ</t>
    </rPh>
    <rPh sb="25" eb="26">
      <t>モト</t>
    </rPh>
    <phoneticPr fontId="1"/>
  </si>
  <si>
    <t>0～6歳</t>
    <rPh sb="3" eb="4">
      <t>サイ</t>
    </rPh>
    <phoneticPr fontId="1"/>
  </si>
  <si>
    <t>40～59歳</t>
    <rPh sb="5" eb="6">
      <t>サイ</t>
    </rPh>
    <phoneticPr fontId="1"/>
  </si>
  <si>
    <t>60歳以上</t>
    <rPh sb="2" eb="3">
      <t>サイ</t>
    </rPh>
    <rPh sb="3" eb="5">
      <t>イジョウ</t>
    </rPh>
    <phoneticPr fontId="1"/>
  </si>
  <si>
    <t>影響度</t>
    <rPh sb="0" eb="3">
      <t>エイキョウド</t>
    </rPh>
    <phoneticPr fontId="1"/>
  </si>
  <si>
    <t>地域別ジェネリックカルテ（年代別）</t>
    <rPh sb="0" eb="2">
      <t>チイキ</t>
    </rPh>
    <rPh sb="2" eb="3">
      <t>ベツ</t>
    </rPh>
    <phoneticPr fontId="1"/>
  </si>
  <si>
    <t>7～14歳</t>
    <rPh sb="4" eb="5">
      <t>サイ</t>
    </rPh>
    <phoneticPr fontId="1"/>
  </si>
  <si>
    <t>15～39歳</t>
    <rPh sb="5" eb="6">
      <t>サイ</t>
    </rPh>
    <phoneticPr fontId="1"/>
  </si>
  <si>
    <r>
      <t>※3　数量は、</t>
    </r>
    <r>
      <rPr>
        <sz val="11"/>
        <color theme="1"/>
        <rFont val="ＭＳ Ｐゴシック"/>
        <family val="2"/>
        <charset val="128"/>
        <scheme val="minor"/>
      </rPr>
      <t>薬価基準告示上の規格単位毎に数えたもの。ただし、経腸成分栄養剤、特殊ミルク製剤、生薬、漢方を除く。</t>
    </r>
    <rPh sb="3" eb="5">
      <t>スウリョウ</t>
    </rPh>
    <rPh sb="7" eb="9">
      <t>ヤッカ</t>
    </rPh>
    <rPh sb="9" eb="11">
      <t>キジュン</t>
    </rPh>
    <rPh sb="11" eb="13">
      <t>コクジ</t>
    </rPh>
    <rPh sb="13" eb="14">
      <t>ウエ</t>
    </rPh>
    <rPh sb="15" eb="19">
      <t>キカクタンイ</t>
    </rPh>
    <rPh sb="19" eb="20">
      <t>ゴト</t>
    </rPh>
    <rPh sb="21" eb="22">
      <t>カゾ</t>
    </rPh>
    <phoneticPr fontId="1"/>
  </si>
  <si>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</si>
  <si>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</si>
  <si>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</si>
  <si>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</si>
  <si>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</si>
  <si>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</si>
  <si>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</si>
  <si>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</si>
  <si>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</si>
  <si>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</si>
  <si>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</si>
  <si>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</si>
  <si>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</si>
  <si>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</si>
  <si>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</si>
  <si>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</si>
  <si>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</si>
  <si>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</si>
  <si>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</si>
  <si>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</si>
  <si>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</si>
  <si>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</si>
  <si>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</si>
  <si>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</si>
  <si>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</si>
  <si>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</si>
  <si>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</si>
  <si>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</si>
  <si>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</si>
  <si>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</si>
  <si>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</si>
  <si>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</si>
  <si>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</si>
  <si>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</si>
  <si>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</si>
  <si>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</si>
  <si>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</si>
  <si>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都道府県コード</t>
  </si>
  <si>
    <t>都道府県名</t>
  </si>
  <si>
    <t>医薬品数量・総計・全体</t>
  </si>
  <si>
    <t>医薬品数量・総計・後発あり先発品</t>
  </si>
  <si>
    <t>医薬品数量・総計・後発品</t>
  </si>
  <si>
    <t>医薬品数量・7～14歳・後発あり先発品</t>
  </si>
  <si>
    <t>医薬品数量・60歳以上・全体</t>
  </si>
  <si>
    <t>医薬品数量・60歳以上・後発あり先発品</t>
  </si>
  <si>
    <t>医薬品数量・60歳以上・後発品</t>
  </si>
  <si>
    <t>総計・ジェネリック医薬品使用割合・偏差値</t>
  </si>
  <si>
    <t>総計・ジェネリック医薬品使用割合</t>
  </si>
  <si>
    <t>0～6歳・ジェネリック医薬品使用割合・偏差値</t>
  </si>
  <si>
    <t>0～6歳・ジェネリック医薬品使用割合</t>
  </si>
  <si>
    <t>0～6歳・ジェネリック医薬品使用割合・かい離インパクト</t>
  </si>
  <si>
    <t>7～14歳・ジェネリック医薬品使用割合・偏差値</t>
  </si>
  <si>
    <t>7～14歳・ジェネリック医薬品使用割合</t>
  </si>
  <si>
    <t>7～14歳・ジェネリック医薬品使用割合・かい離インパクト</t>
  </si>
  <si>
    <t>15～39歳・ジェネリック医薬品使用割合・偏差値</t>
  </si>
  <si>
    <t>15～39歳・ジェネリック医薬品使用割合</t>
  </si>
  <si>
    <t>15～39歳・ジェネリック医薬品使用割合・かい離インパクト</t>
  </si>
  <si>
    <t>40～59歳・ジェネリック医薬品使用割合・偏差値</t>
  </si>
  <si>
    <t>40～59歳・ジェネリック医薬品使用割合</t>
  </si>
  <si>
    <t>40～59歳・ジェネリック医薬品使用割合・かい離インパクト</t>
  </si>
  <si>
    <t>60歳以上・ジェネリック医薬品使用割合・偏差値</t>
  </si>
  <si>
    <t>60歳以上・ジェネリック医薬品使用割合</t>
  </si>
  <si>
    <t>60歳以上・ジェネリック医薬品使用割合・かい離インパクト</t>
  </si>
  <si>
    <t>医薬品数量・0～6歳・全体</t>
  </si>
  <si>
    <t>医薬品数量・0～6歳・後発あり先発品</t>
  </si>
  <si>
    <t>医薬品数量・0～6歳・後発品</t>
  </si>
  <si>
    <t>医薬品数量・7～14歳・全体</t>
  </si>
  <si>
    <t>医薬品数量・7～14歳・後発品</t>
  </si>
  <si>
    <t>医薬品数量・15～39歳・全体</t>
  </si>
  <si>
    <t>医薬品数量・15～39歳・後発あり先発品</t>
  </si>
  <si>
    <t>医薬品数量・15～39歳・後発品</t>
  </si>
  <si>
    <t>医薬品数量・40～59歳・全体</t>
  </si>
  <si>
    <t>医薬品数量・40～59歳・後発あり先発品</t>
  </si>
  <si>
    <t>医薬品数量・40～59歳・後発品</t>
  </si>
  <si>
    <t>15～19歳</t>
    <rPh sb="5" eb="6">
      <t>サイ</t>
    </rPh>
    <phoneticPr fontId="1"/>
  </si>
  <si>
    <t>#38</t>
  </si>
  <si>
    <t>#39</t>
  </si>
  <si>
    <t>#40</t>
  </si>
  <si>
    <t>#41</t>
  </si>
  <si>
    <t>#42</t>
  </si>
  <si>
    <t>#43</t>
  </si>
  <si>
    <t>#44</t>
  </si>
  <si>
    <t>#45</t>
  </si>
  <si>
    <t>#46</t>
  </si>
  <si>
    <t>#47</t>
  </si>
  <si>
    <t>#48</t>
  </si>
  <si>
    <t>#49</t>
  </si>
  <si>
    <t>#50</t>
  </si>
  <si>
    <t>#51</t>
  </si>
  <si>
    <t>#52</t>
  </si>
  <si>
    <t>70歳以上</t>
    <rPh sb="2" eb="3">
      <t>サイ</t>
    </rPh>
    <rPh sb="3" eb="5">
      <t>イジョウ</t>
    </rPh>
    <phoneticPr fontId="1"/>
  </si>
  <si>
    <t>#53</t>
  </si>
  <si>
    <t>#54</t>
  </si>
  <si>
    <t>#55</t>
  </si>
  <si>
    <t>#56</t>
  </si>
  <si>
    <t>#57</t>
  </si>
  <si>
    <t>#58</t>
  </si>
  <si>
    <t>医薬品数量・70歳以上・後発品</t>
    <phoneticPr fontId="1"/>
  </si>
  <si>
    <t>#59</t>
  </si>
  <si>
    <t>#60</t>
  </si>
  <si>
    <t>#61</t>
  </si>
  <si>
    <t>#62</t>
  </si>
  <si>
    <t>#63</t>
  </si>
  <si>
    <t>#64</t>
  </si>
  <si>
    <t>#65</t>
  </si>
  <si>
    <t>#66</t>
  </si>
  <si>
    <t>#67</t>
  </si>
  <si>
    <t>#68</t>
  </si>
  <si>
    <t>#69</t>
  </si>
  <si>
    <t>#70</t>
  </si>
  <si>
    <t>#71</t>
  </si>
  <si>
    <t>#72</t>
  </si>
  <si>
    <t>#73</t>
  </si>
  <si>
    <t>#74</t>
  </si>
  <si>
    <t>#75</t>
  </si>
  <si>
    <t>#76</t>
  </si>
  <si>
    <t>#77</t>
  </si>
  <si>
    <t>#78</t>
  </si>
  <si>
    <t>#79</t>
  </si>
  <si>
    <t>70歳以上・ジェネリック医薬品使用割合・偏差値</t>
    <rPh sb="3" eb="5">
      <t>イジョウ</t>
    </rPh>
    <phoneticPr fontId="1"/>
  </si>
  <si>
    <t>70歳以上・ジェネリック医薬品使用割合</t>
    <rPh sb="3" eb="5">
      <t>イジョウ</t>
    </rPh>
    <phoneticPr fontId="1"/>
  </si>
  <si>
    <t>70歳以上・ジェネリック医薬品使用割合・かい離インパクト</t>
    <rPh sb="3" eb="5">
      <t>イジョウ</t>
    </rPh>
    <phoneticPr fontId="1"/>
  </si>
  <si>
    <t>70歳以上</t>
    <rPh sb="3" eb="5">
      <t>イジョウ</t>
    </rPh>
    <phoneticPr fontId="1"/>
  </si>
  <si>
    <t>25～29歳</t>
    <rPh sb="5" eb="6">
      <t>サイ</t>
    </rPh>
    <phoneticPr fontId="1"/>
  </si>
  <si>
    <t>20～24歳</t>
    <rPh sb="5" eb="6">
      <t>サイ</t>
    </rPh>
    <phoneticPr fontId="1"/>
  </si>
  <si>
    <t>30～34歳</t>
    <rPh sb="5" eb="6">
      <t>サイ</t>
    </rPh>
    <phoneticPr fontId="1"/>
  </si>
  <si>
    <t>35～39歳</t>
    <rPh sb="5" eb="6">
      <t>サイ</t>
    </rPh>
    <phoneticPr fontId="1"/>
  </si>
  <si>
    <t>40～44歳</t>
    <rPh sb="5" eb="6">
      <t>サイ</t>
    </rPh>
    <phoneticPr fontId="1"/>
  </si>
  <si>
    <t>医薬品数量・40～44歳・全体</t>
    <phoneticPr fontId="1"/>
  </si>
  <si>
    <t>医薬品数量・40～44歳・後発品</t>
    <phoneticPr fontId="1"/>
  </si>
  <si>
    <t>医薬品数量・45～49歳・全体</t>
    <phoneticPr fontId="1"/>
  </si>
  <si>
    <t>45～49歳</t>
    <rPh sb="5" eb="6">
      <t>サイ</t>
    </rPh>
    <phoneticPr fontId="1"/>
  </si>
  <si>
    <t>50～54歳</t>
    <rPh sb="5" eb="6">
      <t>サイ</t>
    </rPh>
    <phoneticPr fontId="1"/>
  </si>
  <si>
    <t>医薬品数量・50～54歳・全体</t>
    <phoneticPr fontId="1"/>
  </si>
  <si>
    <t>医薬品数量・50～54歳・後発あり先発品</t>
    <phoneticPr fontId="1"/>
  </si>
  <si>
    <t>医薬品数量・50～54歳・後発品</t>
    <phoneticPr fontId="1"/>
  </si>
  <si>
    <t>医薬品数量・55～59歳・全体</t>
    <phoneticPr fontId="1"/>
  </si>
  <si>
    <t>医薬品数量・55～59歳・後発あり先発品</t>
    <phoneticPr fontId="1"/>
  </si>
  <si>
    <t>医薬品数量・55～59歳・後発品</t>
    <phoneticPr fontId="1"/>
  </si>
  <si>
    <t>55～59歳</t>
    <rPh sb="5" eb="6">
      <t>サイ</t>
    </rPh>
    <phoneticPr fontId="1"/>
  </si>
  <si>
    <t>60～64歳</t>
    <rPh sb="5" eb="6">
      <t>サイ</t>
    </rPh>
    <phoneticPr fontId="1"/>
  </si>
  <si>
    <t>医薬品数量・60～64歳・全体</t>
    <rPh sb="11" eb="12">
      <t>サイ</t>
    </rPh>
    <phoneticPr fontId="1"/>
  </si>
  <si>
    <t>医薬品数量・60～64歳・後発あり先発品</t>
    <rPh sb="11" eb="12">
      <t>サイ</t>
    </rPh>
    <phoneticPr fontId="1"/>
  </si>
  <si>
    <t>医薬品数量・60～64歳・後発品</t>
    <rPh sb="11" eb="12">
      <t>サイ</t>
    </rPh>
    <phoneticPr fontId="1"/>
  </si>
  <si>
    <t>医薬品数量・65～69歳・全体</t>
    <rPh sb="11" eb="12">
      <t>サイ</t>
    </rPh>
    <phoneticPr fontId="1"/>
  </si>
  <si>
    <t>医薬品数量・65～69歳・後発あり先発品</t>
    <rPh sb="11" eb="12">
      <t>サイ</t>
    </rPh>
    <phoneticPr fontId="1"/>
  </si>
  <si>
    <t>医薬品数量・65～69歳・後発品</t>
    <rPh sb="11" eb="12">
      <t>サイ</t>
    </rPh>
    <phoneticPr fontId="1"/>
  </si>
  <si>
    <t>65～69歳</t>
    <rPh sb="5" eb="6">
      <t>サイ</t>
    </rPh>
    <phoneticPr fontId="1"/>
  </si>
  <si>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</si>
  <si>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</si>
  <si>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</si>
  <si>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</si>
  <si>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</si>
  <si>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</si>
  <si>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</si>
  <si>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</si>
  <si>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</si>
  <si>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</si>
  <si>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</si>
  <si>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</si>
  <si>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</si>
  <si>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</si>
  <si>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</si>
  <si>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</si>
  <si>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</si>
  <si>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</si>
  <si>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</si>
  <si>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</si>
  <si>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</si>
  <si>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</si>
  <si>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</si>
  <si>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</si>
  <si>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</si>
  <si>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</si>
  <si>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</si>
  <si>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</si>
  <si>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</si>
  <si>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</si>
  <si>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医薬品数量・15～19歳・全体</t>
    <phoneticPr fontId="1"/>
  </si>
  <si>
    <t>医薬品数量・15～19歳・後発あり先発品</t>
    <phoneticPr fontId="1"/>
  </si>
  <si>
    <t>医薬品数量・15～19歳・後発品</t>
    <phoneticPr fontId="1"/>
  </si>
  <si>
    <t>医薬品数量・20～24歳・全体</t>
    <phoneticPr fontId="1"/>
  </si>
  <si>
    <t>医薬品数量・20～24歳・後発あり先発品</t>
    <phoneticPr fontId="1"/>
  </si>
  <si>
    <t>医薬品数量・20～24歳・後発品</t>
    <phoneticPr fontId="1"/>
  </si>
  <si>
    <t>医薬品数量・25～29歳・全体</t>
    <phoneticPr fontId="1"/>
  </si>
  <si>
    <t>医薬品数量・25～29歳・後発あり先発品</t>
    <phoneticPr fontId="1"/>
  </si>
  <si>
    <t>医薬品数量・25～29歳・後発品</t>
    <phoneticPr fontId="1"/>
  </si>
  <si>
    <t>医薬品数量・30～34歳・全体</t>
    <phoneticPr fontId="1"/>
  </si>
  <si>
    <t>医薬品数量・30～34歳・後発あり先発品</t>
    <phoneticPr fontId="1"/>
  </si>
  <si>
    <t>医薬品数量・30～34歳・後発品</t>
    <phoneticPr fontId="1"/>
  </si>
  <si>
    <t>医薬品数量・35～39歳・全体</t>
    <phoneticPr fontId="1"/>
  </si>
  <si>
    <t>医薬品数量・35～39歳・後発あり先発品</t>
    <phoneticPr fontId="1"/>
  </si>
  <si>
    <t>医薬品数量・35～39歳・後発品</t>
    <phoneticPr fontId="1"/>
  </si>
  <si>
    <t>医薬品数量・40～44歳・後発あり先発品</t>
    <phoneticPr fontId="1"/>
  </si>
  <si>
    <t>医薬品数量・45～49歳・後発あり先発品</t>
    <phoneticPr fontId="1"/>
  </si>
  <si>
    <t>医薬品数量・45～49歳・後発品</t>
    <phoneticPr fontId="1"/>
  </si>
  <si>
    <t>医薬品数量・70歳以上・全体</t>
    <phoneticPr fontId="1"/>
  </si>
  <si>
    <t>医薬品数量・70歳以上・後発あり先発品</t>
    <phoneticPr fontId="1"/>
  </si>
  <si>
    <t>15～19歳・ジェネリック医薬品使用割合・偏差値</t>
    <phoneticPr fontId="1"/>
  </si>
  <si>
    <t>15～19歳・ジェネリック医薬品使用割合</t>
    <phoneticPr fontId="1"/>
  </si>
  <si>
    <t>15～19歳・ジェネリック医薬品使用割合・かい離インパクト</t>
    <phoneticPr fontId="1"/>
  </si>
  <si>
    <t>20～24歳・ジェネリック医薬品使用割合・偏差値</t>
    <phoneticPr fontId="1"/>
  </si>
  <si>
    <t>20～24歳・ジェネリック医薬品使用割合</t>
    <phoneticPr fontId="1"/>
  </si>
  <si>
    <t>20～24歳・ジェネリック医薬品使用割合・かい離インパクト</t>
    <phoneticPr fontId="1"/>
  </si>
  <si>
    <t>25～29歳・ジェネリック医薬品使用割合・偏差値</t>
    <phoneticPr fontId="1"/>
  </si>
  <si>
    <t>25～29歳・ジェネリック医薬品使用割合</t>
    <phoneticPr fontId="1"/>
  </si>
  <si>
    <t>25～29歳・ジェネリック医薬品使用割合・かい離インパクト</t>
    <phoneticPr fontId="1"/>
  </si>
  <si>
    <t>30～34歳・ジェネリック医薬品使用割合・偏差値</t>
    <phoneticPr fontId="1"/>
  </si>
  <si>
    <t>30～34歳・ジェネリック医薬品使用割合</t>
    <phoneticPr fontId="1"/>
  </si>
  <si>
    <t>30～34歳・ジェネリック医薬品使用割合・かい離インパクト</t>
    <phoneticPr fontId="1"/>
  </si>
  <si>
    <t>35～39歳・ジェネリック医薬品使用割合・偏差値</t>
    <phoneticPr fontId="1"/>
  </si>
  <si>
    <t>35～39歳・ジェネリック医薬品使用割合</t>
    <phoneticPr fontId="1"/>
  </si>
  <si>
    <t>35～39歳・ジェネリック医薬品使用割合・かい離インパクト</t>
    <phoneticPr fontId="1"/>
  </si>
  <si>
    <t>40～44歳・ジェネリック医薬品使用割合・偏差値</t>
    <phoneticPr fontId="1"/>
  </si>
  <si>
    <t>40～44歳・ジェネリック医薬品使用割合</t>
    <phoneticPr fontId="1"/>
  </si>
  <si>
    <t>40～44歳・ジェネリック医薬品使用割合・かい離インパクト</t>
    <phoneticPr fontId="1"/>
  </si>
  <si>
    <t>45～49歳・ジェネリック医薬品使用割合・偏差値</t>
    <phoneticPr fontId="1"/>
  </si>
  <si>
    <t>45～49歳・ジェネリック医薬品使用割合</t>
    <phoneticPr fontId="1"/>
  </si>
  <si>
    <t>45～49歳・ジェネリック医薬品使用割合・かい離インパクト</t>
    <phoneticPr fontId="1"/>
  </si>
  <si>
    <t>50～54歳・ジェネリック医薬品使用割合・偏差値</t>
    <phoneticPr fontId="1"/>
  </si>
  <si>
    <t>50～54歳・ジェネリック医薬品使用割合</t>
    <phoneticPr fontId="1"/>
  </si>
  <si>
    <t>50～54歳・ジェネリック医薬品使用割合・かい離インパクト</t>
    <phoneticPr fontId="1"/>
  </si>
  <si>
    <t>55～59歳・ジェネリック医薬品使用割合・偏差値</t>
    <phoneticPr fontId="1"/>
  </si>
  <si>
    <t>55～59歳・ジェネリック医薬品使用割合</t>
    <phoneticPr fontId="1"/>
  </si>
  <si>
    <t>55～59歳・ジェネリック医薬品使用割合・かい離インパクト</t>
    <phoneticPr fontId="1"/>
  </si>
  <si>
    <t>60～64歳・ジェネリック医薬品使用割合・偏差値</t>
    <phoneticPr fontId="1"/>
  </si>
  <si>
    <t>60～64歳・ジェネリック医薬品使用割合</t>
    <phoneticPr fontId="1"/>
  </si>
  <si>
    <t>60～64歳・ジェネリック医薬品使用割合・かい離インパクト</t>
    <phoneticPr fontId="1"/>
  </si>
  <si>
    <t>65～69歳・ジェネリック医薬品使用割合・偏差値</t>
    <phoneticPr fontId="1"/>
  </si>
  <si>
    <t>65～69歳・ジェネリック医薬品使用割合</t>
    <phoneticPr fontId="1"/>
  </si>
  <si>
    <t>65～69歳・ジェネリック医薬品使用割合・かい離インパクト</t>
    <phoneticPr fontId="1"/>
  </si>
  <si>
    <t>戦略マトリックス（年代別）</t>
    <rPh sb="0" eb="2">
      <t>センリャク</t>
    </rPh>
    <rPh sb="9" eb="12">
      <t>ネンダイベツ</t>
    </rPh>
    <phoneticPr fontId="1"/>
  </si>
  <si>
    <t>都道府県</t>
    <rPh sb="0" eb="4">
      <t>トドウフケン</t>
    </rPh>
    <phoneticPr fontId="1"/>
  </si>
  <si>
    <t>コード</t>
    <phoneticPr fontId="1"/>
  </si>
  <si>
    <t>名称</t>
    <rPh sb="0" eb="2">
      <t>メイショウ</t>
    </rPh>
    <phoneticPr fontId="1"/>
  </si>
  <si>
    <r>
      <t>↑都道府県コードを</t>
    </r>
    <r>
      <rPr>
        <b/>
        <sz val="11"/>
        <color rgb="FFFF0000"/>
        <rFont val="ＭＳ Ｐゴシック"/>
        <family val="3"/>
        <charset val="128"/>
        <scheme val="minor"/>
      </rPr>
      <t>選択</t>
    </r>
    <r>
      <rPr>
        <sz val="11"/>
        <color theme="1"/>
        <rFont val="ＭＳ Ｐゴシック"/>
        <family val="2"/>
        <charset val="128"/>
        <scheme val="minor"/>
      </rPr>
      <t>してください。</t>
    </r>
    <rPh sb="1" eb="5">
      <t>トドウフケン</t>
    </rPh>
    <rPh sb="9" eb="11">
      <t>センタク</t>
    </rPh>
    <phoneticPr fontId="1"/>
  </si>
  <si>
    <t>出力項目</t>
    <rPh sb="0" eb="2">
      <t>シュツリョク</t>
    </rPh>
    <rPh sb="2" eb="4">
      <t>コウモク</t>
    </rPh>
    <phoneticPr fontId="1"/>
  </si>
  <si>
    <t>01</t>
    <phoneticPr fontId="1"/>
  </si>
  <si>
    <t>左グラフ参照値</t>
    <rPh sb="0" eb="1">
      <t>ヒダリ</t>
    </rPh>
    <rPh sb="4" eb="6">
      <t>サンショウ</t>
    </rPh>
    <rPh sb="6" eb="7">
      <t>アタイ</t>
    </rPh>
    <phoneticPr fontId="1"/>
  </si>
  <si>
    <t>右グラフ参照値</t>
    <rPh sb="0" eb="1">
      <t>ミギ</t>
    </rPh>
    <rPh sb="4" eb="6">
      <t>サンショウ</t>
    </rPh>
    <rPh sb="6" eb="7">
      <t>アタイ</t>
    </rPh>
    <phoneticPr fontId="1"/>
  </si>
  <si>
    <t>項目</t>
    <rPh sb="0" eb="2">
      <t>コウモク</t>
    </rPh>
    <phoneticPr fontId="1"/>
  </si>
  <si>
    <t>01</t>
    <phoneticPr fontId="1"/>
  </si>
  <si>
    <t>(比較用)</t>
    <rPh sb="1" eb="4">
      <t>ヒカクヨウ</t>
    </rPh>
    <phoneticPr fontId="1"/>
  </si>
  <si>
    <t>※6　偏差値は全国における県の位置づけを表す。</t>
    <phoneticPr fontId="1"/>
  </si>
  <si>
    <t>※7　影響度は偏差値50からの差分が、県全体のジェネリック医薬品使用割合に与える影響を示す。例えば、影響度が-1.0ならば、当該指標が県全体のジェネリック割合を1.0ポイント引き下げている。</t>
    <phoneticPr fontId="1"/>
  </si>
  <si>
    <t>　 　　また、影響度は、該当指標の全体平均からの差分に数量構成割合の比率を乗じて算出している。数量構成割合は地域によって異なるため、全体の影響度とその内訳の合計は必ずしも一致しない。</t>
    <phoneticPr fontId="1"/>
  </si>
  <si>
    <t>※2　令和元年（2019年）10月診療分の医科、DPC、調剤レセプトを対象とする。DPCについてはコーディングデータを集計対象とする。</t>
    <rPh sb="3" eb="4">
      <t>レイ</t>
    </rPh>
    <rPh sb="4" eb="5">
      <t>ワ</t>
    </rPh>
    <rPh sb="5" eb="7">
      <t>ガンネン</t>
    </rPh>
    <rPh sb="12" eb="13">
      <t>ネン</t>
    </rPh>
    <rPh sb="16" eb="17">
      <t>ガツ</t>
    </rPh>
    <rPh sb="17" eb="19">
      <t>シンリョウ</t>
    </rPh>
    <phoneticPr fontId="1"/>
  </si>
  <si>
    <t>都道府県名
（※1）</t>
    <rPh sb="0" eb="4">
      <t>トドウフケン</t>
    </rPh>
    <rPh sb="4" eb="5">
      <t>メイ</t>
    </rPh>
    <phoneticPr fontId="1"/>
  </si>
  <si>
    <t>【年代別】（※2、3、4、5）</t>
    <phoneticPr fontId="1"/>
  </si>
  <si>
    <t>偏差値
（※6）</t>
    <rPh sb="0" eb="3">
      <t>ヘンサチ</t>
    </rPh>
    <phoneticPr fontId="1"/>
  </si>
  <si>
    <t>影響度
（※7）</t>
    <rPh sb="0" eb="3">
      <t>エイキョウド</t>
    </rPh>
    <phoneticPr fontId="1"/>
  </si>
  <si>
    <t>※5　医薬品の区分は、厚生労働省「各先発医薬品の後発医薬品の有無に関する情報（令和元年12月13日適用）」による。</t>
    <rPh sb="39" eb="40">
      <t>レイ</t>
    </rPh>
    <rPh sb="40" eb="41">
      <t>ワ</t>
    </rPh>
    <rPh sb="41" eb="43">
      <t>ガンネン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</si>
</sst>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0_ ;[Red]\-0.0\ "/>
    <numFmt numFmtId="177" formatCode="_(&quot;$&quot;* #,##0_);_(&quot;$&quot;* \(#,##0\);_(&quot;$&quot;* &quot;-&quot;_);_(@_)"/>
    <numFmt numFmtId="178" formatCode="0.00_ "/>
    <numFmt numFmtId="179" formatCode="0.0_ "/>
    <numFmt numFmtId="180" formatCode="&quot;+&quot;\ #,##0.0;&quot;-&quot;\ #,##0.0"/>
    <numFmt numFmtId="181" formatCode="#,##0;\-#,##0;&quot;-&quot;"/>
    <numFmt numFmtId="182" formatCode="_(* #,##0.00_);_(* \(#,##0.00\);_(* &quot;-&quot;??_);_(@_)"/>
    <numFmt numFmtId="183" formatCode="_(* #,##0_);_(* \(#,##0\);_(* &quot;-&quot;_);_(@_)"/>
    <numFmt numFmtId="184" formatCode="#,##0.0&quot;人月&quot;"/>
    <numFmt numFmtId="185" formatCode="_(&quot;$&quot;* #,##0.00_);_(&quot;$&quot;* \(#,##0.00\);_(&quot;$&quot;* &quot;-&quot;??_);_(@_)"/>
    <numFmt numFmtId="186" formatCode="#,##0.0;[Red]\-#,##0.0"/>
    <numFmt numFmtId="187" formatCode="#,##0.0"/>
  </numFmts>
  <fonts count="4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8"/>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4"/>
      <name val="ＭＳ ・団"/>
      <family val="1"/>
      <charset val="128"/>
    </font>
    <font>
      <sz val="10"/>
      <name val="ＭＳ Ｐゴシック"/>
      <family val="3"/>
      <charset val="128"/>
    </font>
    <font>
      <sz val="10"/>
      <name val="ＭＳ 明朝"/>
      <family val="1"/>
      <charset val="128"/>
    </font>
    <font>
      <sz val="14"/>
      <name val="ＭＳ 明朝"/>
      <family val="1"/>
      <charset val="128"/>
    </font>
    <font>
      <sz val="12"/>
      <name val="Arial"/>
      <family val="2"/>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sz val="10"/>
      <name val="MS Sans Serif"/>
      <family val="2"/>
    </font>
    <font>
      <b/>
      <sz val="10"/>
      <name val="MS Sans Serif"/>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11"/>
      <name val="明朝"/>
      <family val="1"/>
      <charset val="128"/>
    </font>
    <font>
      <i/>
      <sz val="11"/>
      <color indexed="23"/>
      <name val="ＭＳ Ｐゴシック"/>
      <family val="3"/>
      <charset val="128"/>
    </font>
    <font>
      <sz val="11"/>
      <color indexed="62"/>
      <name val="ＭＳ Ｐゴシック"/>
      <family val="3"/>
      <charset val="128"/>
    </font>
    <font>
      <sz val="9"/>
      <color indexed="8"/>
      <name val="ＭＳ Ｐゴシック"/>
      <family val="3"/>
      <charset val="128"/>
    </font>
    <font>
      <sz val="9"/>
      <color theme="1"/>
      <name val="ＭＳ ゴシック"/>
      <family val="3"/>
      <charset val="128"/>
    </font>
    <font>
      <sz val="12"/>
      <name val="ＭＳ Ｐゴシック"/>
      <family val="3"/>
      <charset val="128"/>
    </font>
    <font>
      <sz val="11"/>
      <color indexed="17"/>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8"/>
      <name val="ＭＳ Ｐゴシック"/>
      <family val="3"/>
      <charset val="128"/>
      <scheme val="minor"/>
    </font>
    <font>
      <b/>
      <sz val="11"/>
      <color rgb="FFFF0000"/>
      <name val="ＭＳ Ｐゴシック"/>
      <family val="3"/>
      <charset val="128"/>
      <scheme val="minor"/>
    </font>
  </fonts>
  <fills count="29">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669">
    <xf numFmtId="0" fontId="0" fillId="0" borderId="0">
      <alignment vertical="center"/>
    </xf>
    <xf numFmtId="9" fontId="2" fillId="0" borderId="0" applyFont="0" applyFill="0" applyBorder="0" applyAlignment="0" applyProtection="0">
      <alignment vertical="center"/>
    </xf>
    <xf numFmtId="0" fontId="5" fillId="0" borderId="0"/>
    <xf numFmtId="41" fontId="11" fillId="0" borderId="0" applyFont="0" applyFill="0" applyBorder="0" applyAlignment="0" applyProtection="0"/>
    <xf numFmtId="177" fontId="11" fillId="0" borderId="0" applyFont="0" applyFill="0" applyBorder="0" applyAlignment="0" applyProtection="0"/>
    <xf numFmtId="9" fontId="6" fillId="0" borderId="0" applyFont="0" applyFill="0" applyBorder="0" applyAlignment="0" applyProtection="0">
      <alignment vertical="center"/>
    </xf>
    <xf numFmtId="38" fontId="5" fillId="0" borderId="0" applyFont="0" applyFill="0" applyBorder="0" applyAlignment="0" applyProtection="0">
      <alignment vertical="center"/>
    </xf>
    <xf numFmtId="40" fontId="6" fillId="0" borderId="0" applyFont="0" applyFill="0" applyBorder="0" applyAlignment="0" applyProtection="0"/>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6" fillId="0" borderId="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xf numFmtId="0" fontId="9" fillId="0" borderId="0">
      <alignment vertical="center"/>
    </xf>
    <xf numFmtId="0" fontId="9" fillId="0" borderId="0">
      <alignment vertical="center"/>
    </xf>
    <xf numFmtId="0" fontId="6" fillId="0" borderId="0">
      <alignment vertical="center"/>
    </xf>
    <xf numFmtId="0" fontId="6" fillId="0" borderId="0"/>
    <xf numFmtId="0" fontId="5" fillId="0" borderId="0"/>
    <xf numFmtId="0" fontId="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6" fillId="0" borderId="0">
      <alignment vertical="center"/>
    </xf>
    <xf numFmtId="0" fontId="9" fillId="0" borderId="0">
      <alignment vertical="center"/>
    </xf>
    <xf numFmtId="0" fontId="5" fillId="0" borderId="0">
      <alignment vertical="center"/>
    </xf>
    <xf numFmtId="0" fontId="5" fillId="0" borderId="0"/>
    <xf numFmtId="0" fontId="9" fillId="0" borderId="0">
      <alignment vertical="center"/>
    </xf>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10" fillId="0" borderId="0"/>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181" fontId="14" fillId="0" borderId="0" applyFill="0" applyBorder="0" applyAlignment="0"/>
    <xf numFmtId="0" fontId="15" fillId="0" borderId="13" applyNumberFormat="0" applyAlignment="0" applyProtection="0">
      <alignment horizontal="left" vertical="center"/>
    </xf>
    <xf numFmtId="0" fontId="15" fillId="0" borderId="11">
      <alignment horizontal="left" vertical="center"/>
    </xf>
    <xf numFmtId="0" fontId="16" fillId="0" borderId="0"/>
    <xf numFmtId="0" fontId="17" fillId="0" borderId="0" applyNumberFormat="0" applyFont="0" applyFill="0" applyBorder="0" applyAlignment="0" applyProtection="0">
      <alignment horizontal="left"/>
    </xf>
    <xf numFmtId="0" fontId="18" fillId="0" borderId="14">
      <alignment horizont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3" borderId="15" applyNumberFormat="0" applyAlignment="0" applyProtection="0">
      <alignment vertical="center"/>
    </xf>
    <xf numFmtId="0" fontId="20" fillId="23" borderId="15" applyNumberFormat="0" applyAlignment="0" applyProtection="0">
      <alignment vertical="center"/>
    </xf>
    <xf numFmtId="0" fontId="20" fillId="23" borderId="15" applyNumberFormat="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6" fillId="25" borderId="16" applyNumberFormat="0" applyFont="0" applyAlignment="0" applyProtection="0">
      <alignment vertical="center"/>
    </xf>
    <xf numFmtId="0" fontId="6" fillId="25" borderId="16" applyNumberFormat="0" applyFont="0" applyAlignment="0" applyProtection="0">
      <alignment vertical="center"/>
    </xf>
    <xf numFmtId="0" fontId="6" fillId="25" borderId="16" applyNumberFormat="0" applyFont="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5" fillId="26" borderId="18" applyNumberFormat="0" applyAlignment="0" applyProtection="0">
      <alignment vertical="center"/>
    </xf>
    <xf numFmtId="0" fontId="25" fillId="26" borderId="18" applyNumberFormat="0" applyAlignment="0" applyProtection="0">
      <alignment vertical="center"/>
    </xf>
    <xf numFmtId="0" fontId="25" fillId="26" borderId="18"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82" fontId="12" fillId="0" borderId="0" applyFont="0" applyFill="0" applyBorder="0" applyAlignment="0" applyProtection="0"/>
    <xf numFmtId="183" fontId="12" fillId="0" borderId="0" applyFont="0" applyFill="0" applyBorder="0" applyAlignment="0" applyProtection="0"/>
    <xf numFmtId="38" fontId="6" fillId="0" borderId="0" applyFont="0" applyFill="0" applyBorder="0" applyAlignment="0" applyProtection="0"/>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1" fillId="26" borderId="23" applyNumberFormat="0" applyAlignment="0" applyProtection="0">
      <alignment vertical="center"/>
    </xf>
    <xf numFmtId="0" fontId="31" fillId="26" borderId="23" applyNumberFormat="0" applyAlignment="0" applyProtection="0">
      <alignment vertical="center"/>
    </xf>
    <xf numFmtId="0" fontId="31" fillId="26" borderId="23" applyNumberFormat="0" applyAlignment="0" applyProtection="0">
      <alignment vertical="center"/>
    </xf>
    <xf numFmtId="184" fontId="32" fillId="0" borderId="0"/>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185" fontId="12" fillId="0" borderId="0" applyFont="0" applyFill="0" applyBorder="0" applyAlignment="0" applyProtection="0"/>
    <xf numFmtId="177" fontId="12" fillId="0" borderId="0" applyFont="0" applyFill="0" applyBorder="0" applyAlignment="0" applyProtection="0"/>
    <xf numFmtId="0" fontId="34" fillId="10" borderId="18" applyNumberFormat="0" applyAlignment="0" applyProtection="0">
      <alignment vertical="center"/>
    </xf>
    <xf numFmtId="0" fontId="34" fillId="10" borderId="18" applyNumberFormat="0" applyAlignment="0" applyProtection="0">
      <alignment vertical="center"/>
    </xf>
    <xf numFmtId="0" fontId="34" fillId="10" borderId="18" applyNumberFormat="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6"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6"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6"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6" fillId="0" borderId="0"/>
    <xf numFmtId="0" fontId="6" fillId="0" borderId="0"/>
    <xf numFmtId="0" fontId="6" fillId="0" borderId="0"/>
    <xf numFmtId="0" fontId="6" fillId="0" borderId="0">
      <alignment vertical="center"/>
    </xf>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3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12" fillId="0" borderId="0">
      <alignment vertical="center"/>
    </xf>
    <xf numFmtId="0" fontId="12" fillId="0" borderId="0">
      <alignment vertical="center"/>
    </xf>
    <xf numFmtId="0" fontId="6" fillId="0" borderId="0">
      <alignment vertical="center"/>
    </xf>
    <xf numFmtId="0" fontId="3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6" fillId="0" borderId="0"/>
    <xf numFmtId="0" fontId="12" fillId="0" borderId="0">
      <alignment vertical="center"/>
    </xf>
    <xf numFmtId="0" fontId="12" fillId="0" borderId="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37" fillId="0" borderId="0"/>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alignment vertical="center"/>
    </xf>
    <xf numFmtId="0" fontId="6"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6" fillId="0" borderId="0"/>
    <xf numFmtId="0" fontId="12"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12" fillId="0" borderId="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12" fillId="0" borderId="0">
      <alignment vertical="center"/>
    </xf>
    <xf numFmtId="0" fontId="6" fillId="0" borderId="0"/>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12" fillId="0" borderId="0">
      <alignment vertical="center"/>
    </xf>
    <xf numFmtId="0" fontId="6" fillId="0" borderId="0"/>
    <xf numFmtId="0" fontId="6" fillId="0" borderId="0"/>
    <xf numFmtId="0" fontId="2" fillId="0" borderId="0">
      <alignment vertical="center"/>
    </xf>
    <xf numFmtId="0" fontId="6" fillId="0" borderId="0"/>
    <xf numFmtId="0" fontId="2" fillId="0" borderId="0">
      <alignment vertical="center"/>
    </xf>
    <xf numFmtId="0" fontId="12" fillId="0" borderId="0">
      <alignment vertical="center"/>
    </xf>
    <xf numFmtId="0" fontId="6" fillId="0" borderId="0"/>
    <xf numFmtId="0" fontId="6" fillId="0" borderId="0"/>
    <xf numFmtId="0" fontId="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alignment vertical="center"/>
    </xf>
    <xf numFmtId="0" fontId="6" fillId="0" borderId="0"/>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xf numFmtId="0" fontId="9" fillId="0" borderId="0">
      <alignment vertical="center"/>
    </xf>
    <xf numFmtId="0" fontId="9" fillId="0" borderId="0">
      <alignment vertical="center"/>
    </xf>
    <xf numFmtId="0" fontId="6" fillId="0" borderId="0">
      <alignment vertical="center"/>
    </xf>
    <xf numFmtId="0" fontId="5" fillId="0" borderId="0"/>
    <xf numFmtId="0" fontId="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6" fillId="0" borderId="0">
      <alignment vertical="center"/>
    </xf>
    <xf numFmtId="0" fontId="9" fillId="0" borderId="0">
      <alignment vertical="center"/>
    </xf>
    <xf numFmtId="0" fontId="5" fillId="0" borderId="0">
      <alignment vertical="center"/>
    </xf>
    <xf numFmtId="0" fontId="5" fillId="0" borderId="0"/>
    <xf numFmtId="0" fontId="9" fillId="0" borderId="0">
      <alignment vertical="center"/>
    </xf>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2" fillId="0" borderId="0" applyFont="0" applyFill="0" applyBorder="0" applyAlignment="0" applyProtection="0">
      <alignment vertical="center"/>
    </xf>
    <xf numFmtId="41" fontId="11" fillId="0" borderId="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116">
    <xf numFmtId="0" fontId="0" fillId="0" borderId="0" xfId="0">
      <alignment vertical="center"/>
    </xf>
    <xf numFmtId="0" fontId="0" fillId="0" borderId="0" xfId="0" applyBorder="1">
      <alignment vertical="center"/>
    </xf>
    <xf numFmtId="0" fontId="3" fillId="0" borderId="0" xfId="0" applyFont="1">
      <alignment vertical="center"/>
    </xf>
    <xf numFmtId="49" fontId="0" fillId="0" borderId="1" xfId="0" applyNumberFormat="1" applyBorder="1">
      <alignment vertical="center"/>
    </xf>
    <xf numFmtId="49" fontId="0" fillId="0" borderId="0" xfId="0" applyNumberFormat="1" applyBorder="1">
      <alignment vertical="center"/>
    </xf>
    <xf numFmtId="176" fontId="4" fillId="0" borderId="0" xfId="1" applyNumberFormat="1" applyFont="1" applyBorder="1">
      <alignment vertical="center"/>
    </xf>
    <xf numFmtId="38" fontId="0" fillId="0" borderId="0" xfId="0" applyNumberFormat="1" applyBorder="1">
      <alignment vertical="center"/>
    </xf>
    <xf numFmtId="38" fontId="0" fillId="0" borderId="1" xfId="0" applyNumberFormat="1" applyBorder="1">
      <alignment vertical="center"/>
    </xf>
    <xf numFmtId="176" fontId="4" fillId="0" borderId="1" xfId="1" applyNumberFormat="1" applyFont="1" applyBorder="1">
      <alignment vertical="center"/>
    </xf>
    <xf numFmtId="0" fontId="0" fillId="0" borderId="1" xfId="0" applyBorder="1">
      <alignment vertical="center"/>
    </xf>
    <xf numFmtId="0" fontId="0" fillId="0" borderId="0" xfId="0" applyFill="1">
      <alignment vertical="center"/>
    </xf>
    <xf numFmtId="176" fontId="4" fillId="0" borderId="0" xfId="0" applyNumberFormat="1" applyFont="1" applyBorder="1">
      <alignment vertical="center"/>
    </xf>
    <xf numFmtId="0" fontId="0" fillId="0" borderId="0" xfId="0">
      <alignment vertical="center"/>
    </xf>
    <xf numFmtId="38" fontId="0" fillId="0" borderId="0" xfId="0" applyNumberFormat="1">
      <alignment vertical="center"/>
    </xf>
    <xf numFmtId="180" fontId="4" fillId="0" borderId="1" xfId="1" applyNumberFormat="1" applyFont="1" applyBorder="1">
      <alignment vertical="center"/>
    </xf>
    <xf numFmtId="38" fontId="3" fillId="0" borderId="0" xfId="657" applyFont="1" applyBorder="1">
      <alignment vertical="center"/>
    </xf>
    <xf numFmtId="180" fontId="4" fillId="0" borderId="0" xfId="1" applyNumberFormat="1" applyFont="1" applyBorder="1">
      <alignment vertical="center"/>
    </xf>
    <xf numFmtId="180" fontId="4" fillId="0" borderId="0" xfId="0" applyNumberFormat="1" applyFont="1" applyBorder="1">
      <alignment vertical="center"/>
    </xf>
    <xf numFmtId="179" fontId="0" fillId="0" borderId="1" xfId="0" quotePrefix="1" applyNumberFormat="1" applyBorder="1" applyAlignment="1">
      <alignment vertical="center"/>
    </xf>
    <xf numFmtId="179" fontId="0" fillId="0" borderId="1" xfId="0" quotePrefix="1" applyNumberFormat="1" applyBorder="1">
      <alignment vertical="center"/>
    </xf>
    <xf numFmtId="10" fontId="0" fillId="0" borderId="0" xfId="0" applyNumberFormat="1" applyBorder="1">
      <alignment vertical="center"/>
    </xf>
    <xf numFmtId="179" fontId="0" fillId="0" borderId="1" xfId="0" applyNumberFormat="1" applyFill="1" applyBorder="1" applyAlignment="1">
      <alignment vertical="center"/>
    </xf>
    <xf numFmtId="178" fontId="0" fillId="0" borderId="1" xfId="0" quotePrefix="1" applyNumberFormat="1" applyBorder="1" applyAlignment="1">
      <alignment vertical="center"/>
    </xf>
    <xf numFmtId="0" fontId="0" fillId="0" borderId="0" xfId="0" applyBorder="1">
      <alignment vertical="center"/>
    </xf>
    <xf numFmtId="38" fontId="3" fillId="0" borderId="1" xfId="657" applyFont="1" applyBorder="1">
      <alignment vertical="center"/>
    </xf>
    <xf numFmtId="178" fontId="0" fillId="0" borderId="1" xfId="0" applyNumberFormat="1" applyFill="1" applyBorder="1" applyAlignment="1">
      <alignment vertical="center"/>
    </xf>
    <xf numFmtId="178" fontId="0" fillId="0" borderId="1" xfId="0" quotePrefix="1" applyNumberFormat="1" applyBorder="1" applyAlignment="1">
      <alignment vertical="center"/>
    </xf>
    <xf numFmtId="179" fontId="0" fillId="0" borderId="1" xfId="0" quotePrefix="1" applyNumberFormat="1" applyBorder="1">
      <alignment vertical="center"/>
    </xf>
    <xf numFmtId="179" fontId="0" fillId="0" borderId="1" xfId="0" applyNumberFormat="1" applyFill="1" applyBorder="1" applyAlignment="1">
      <alignment vertical="center"/>
    </xf>
    <xf numFmtId="179" fontId="0" fillId="0" borderId="1" xfId="0" quotePrefix="1" applyNumberFormat="1" applyBorder="1" applyAlignment="1">
      <alignment vertical="center"/>
    </xf>
    <xf numFmtId="38" fontId="3" fillId="0" borderId="0" xfId="657" applyFont="1" applyBorder="1">
      <alignment vertical="center"/>
    </xf>
    <xf numFmtId="176" fontId="4" fillId="0" borderId="0" xfId="0" applyNumberFormat="1" applyFont="1" applyBorder="1">
      <alignment vertical="center"/>
    </xf>
    <xf numFmtId="0" fontId="0" fillId="0" borderId="0" xfId="0">
      <alignment vertical="center"/>
    </xf>
    <xf numFmtId="0" fontId="0" fillId="0" borderId="0" xfId="0" applyAlignment="1">
      <alignment vertical="center"/>
    </xf>
    <xf numFmtId="0" fontId="0" fillId="0" borderId="0" xfId="0" applyFill="1">
      <alignment vertical="center"/>
    </xf>
    <xf numFmtId="0" fontId="0" fillId="3" borderId="3" xfId="0" applyFill="1" applyBorder="1" applyAlignment="1">
      <alignment horizontal="left" vertical="top" wrapText="1"/>
    </xf>
    <xf numFmtId="0" fontId="0" fillId="2" borderId="12" xfId="0" applyFill="1" applyBorder="1" applyAlignment="1">
      <alignment horizontal="left" vertical="top" wrapText="1"/>
    </xf>
    <xf numFmtId="0" fontId="0" fillId="2" borderId="1" xfId="0" applyFill="1" applyBorder="1" applyAlignment="1">
      <alignment horizontal="left" vertical="top" wrapText="1"/>
    </xf>
    <xf numFmtId="0" fontId="0" fillId="0" borderId="0" xfId="0" applyFill="1" applyBorder="1">
      <alignment vertical="center"/>
    </xf>
    <xf numFmtId="0" fontId="0" fillId="2" borderId="11" xfId="0" applyFill="1" applyBorder="1" applyAlignment="1">
      <alignment horizontal="left" vertical="top"/>
    </xf>
    <xf numFmtId="0" fontId="0" fillId="2" borderId="11" xfId="0" applyFill="1" applyBorder="1" applyAlignment="1">
      <alignment horizontal="left" vertical="top"/>
    </xf>
    <xf numFmtId="0" fontId="39" fillId="0" borderId="0" xfId="0" applyFont="1">
      <alignment vertical="center"/>
    </xf>
    <xf numFmtId="0" fontId="39" fillId="0" borderId="0" xfId="0" applyFont="1" applyFill="1">
      <alignment vertical="center"/>
    </xf>
    <xf numFmtId="38" fontId="40" fillId="0" borderId="0" xfId="0" applyNumberFormat="1" applyFont="1" applyBorder="1">
      <alignment vertical="center"/>
    </xf>
    <xf numFmtId="10" fontId="40" fillId="0" borderId="0" xfId="0" applyNumberFormat="1" applyFont="1" applyBorder="1">
      <alignment vertical="center"/>
    </xf>
    <xf numFmtId="0" fontId="40" fillId="0" borderId="0" xfId="0" applyFont="1" applyBorder="1">
      <alignment vertical="center"/>
    </xf>
    <xf numFmtId="0" fontId="41" fillId="2" borderId="11" xfId="0" applyFont="1" applyFill="1" applyBorder="1" applyAlignment="1">
      <alignment vertical="top"/>
    </xf>
    <xf numFmtId="0" fontId="41" fillId="2" borderId="12" xfId="0" applyFont="1" applyFill="1" applyBorder="1" applyAlignment="1">
      <alignment vertical="top"/>
    </xf>
    <xf numFmtId="0" fontId="42" fillId="2" borderId="11" xfId="0" applyFont="1" applyFill="1" applyBorder="1" applyAlignment="1">
      <alignment vertical="top"/>
    </xf>
    <xf numFmtId="0" fontId="42" fillId="2" borderId="12" xfId="0" applyFont="1" applyFill="1" applyBorder="1" applyAlignment="1">
      <alignment vertical="top"/>
    </xf>
    <xf numFmtId="0" fontId="42" fillId="2" borderId="8" xfId="0" applyFont="1" applyFill="1" applyBorder="1" applyAlignment="1">
      <alignment vertical="top"/>
    </xf>
    <xf numFmtId="0" fontId="42" fillId="2" borderId="7" xfId="0" applyFont="1" applyFill="1" applyBorder="1" applyAlignment="1">
      <alignment vertical="top"/>
    </xf>
    <xf numFmtId="0" fontId="42" fillId="2" borderId="1" xfId="0" applyFont="1" applyFill="1" applyBorder="1" applyAlignment="1">
      <alignment horizontal="left" vertical="top" wrapText="1"/>
    </xf>
    <xf numFmtId="0" fontId="42" fillId="2" borderId="12" xfId="0" applyFont="1" applyFill="1" applyBorder="1" applyAlignment="1">
      <alignment horizontal="left" vertical="top" wrapText="1"/>
    </xf>
    <xf numFmtId="0" fontId="42" fillId="3" borderId="9" xfId="0" applyFont="1" applyFill="1" applyBorder="1" applyAlignment="1">
      <alignment vertical="top"/>
    </xf>
    <xf numFmtId="0" fontId="42" fillId="3" borderId="11" xfId="0" applyFont="1" applyFill="1" applyBorder="1" applyAlignment="1">
      <alignment vertical="top"/>
    </xf>
    <xf numFmtId="0" fontId="42" fillId="3" borderId="12" xfId="0" applyFont="1" applyFill="1" applyBorder="1" applyAlignment="1">
      <alignment vertical="top"/>
    </xf>
    <xf numFmtId="0" fontId="42" fillId="3" borderId="10" xfId="0" applyFont="1" applyFill="1" applyBorder="1" applyAlignment="1">
      <alignment vertical="top"/>
    </xf>
    <xf numFmtId="0" fontId="43" fillId="3" borderId="1" xfId="0" applyFont="1" applyFill="1" applyBorder="1" applyAlignment="1">
      <alignment horizontal="left" vertical="top"/>
    </xf>
    <xf numFmtId="0" fontId="43" fillId="3" borderId="8" xfId="0" applyFont="1" applyFill="1" applyBorder="1" applyAlignment="1">
      <alignment horizontal="left" vertical="top"/>
    </xf>
    <xf numFmtId="0" fontId="43" fillId="3" borderId="7" xfId="0" applyFont="1" applyFill="1" applyBorder="1" applyAlignment="1">
      <alignment horizontal="left" vertical="top" wrapText="1"/>
    </xf>
    <xf numFmtId="0" fontId="42" fillId="3" borderId="12" xfId="0" applyFont="1" applyFill="1" applyBorder="1" applyAlignment="1">
      <alignment horizontal="left" vertical="top" wrapText="1"/>
    </xf>
    <xf numFmtId="0" fontId="42" fillId="3" borderId="1" xfId="0" applyFont="1" applyFill="1" applyBorder="1" applyAlignment="1">
      <alignment horizontal="left" vertical="top" wrapText="1"/>
    </xf>
    <xf numFmtId="38" fontId="42" fillId="0" borderId="1" xfId="0" applyNumberFormat="1" applyFont="1" applyBorder="1">
      <alignment vertical="center"/>
    </xf>
    <xf numFmtId="0" fontId="42" fillId="3" borderId="11" xfId="0" applyFont="1" applyFill="1" applyBorder="1" applyAlignment="1">
      <alignment horizontal="left" vertical="top"/>
    </xf>
    <xf numFmtId="0" fontId="42" fillId="3" borderId="12" xfId="0" applyFont="1" applyFill="1" applyBorder="1" applyAlignment="1">
      <alignment horizontal="left" vertical="top"/>
    </xf>
    <xf numFmtId="38" fontId="0" fillId="4" borderId="1" xfId="0" applyNumberFormat="1" applyFill="1" applyBorder="1">
      <alignment vertical="center"/>
    </xf>
    <xf numFmtId="38" fontId="0" fillId="0" borderId="1" xfId="0" applyNumberFormat="1" applyBorder="1">
      <alignment vertical="center"/>
    </xf>
    <xf numFmtId="38" fontId="0" fillId="4" borderId="1" xfId="0" applyNumberFormat="1" applyFont="1" applyFill="1" applyBorder="1">
      <alignment vertical="center"/>
    </xf>
    <xf numFmtId="38" fontId="42" fillId="4" borderId="1" xfId="0" applyNumberFormat="1" applyFont="1" applyFill="1" applyBorder="1">
      <alignment vertical="center"/>
    </xf>
    <xf numFmtId="0" fontId="0" fillId="0" borderId="0" xfId="0" applyFill="1" applyAlignment="1">
      <alignment horizontal="right" vertical="center"/>
    </xf>
    <xf numFmtId="49" fontId="0" fillId="28" borderId="1" xfId="0" applyNumberFormat="1" applyFill="1" applyBorder="1" applyAlignment="1">
      <alignment horizontal="center" vertical="center"/>
    </xf>
    <xf numFmtId="0" fontId="0" fillId="0" borderId="1" xfId="0" applyBorder="1" applyAlignment="1">
      <alignment horizontal="center" vertical="center"/>
    </xf>
    <xf numFmtId="0" fontId="0" fillId="27" borderId="1" xfId="0" applyFill="1" applyBorder="1" applyAlignment="1">
      <alignment horizontal="center" vertical="center"/>
    </xf>
    <xf numFmtId="186" fontId="0" fillId="0" borderId="1" xfId="657" applyNumberFormat="1" applyFont="1" applyBorder="1" applyAlignment="1">
      <alignment vertical="center" shrinkToFit="1"/>
    </xf>
    <xf numFmtId="0" fontId="0" fillId="0" borderId="1" xfId="0" applyFill="1" applyBorder="1" applyAlignment="1">
      <alignment horizontal="center" vertical="center"/>
    </xf>
    <xf numFmtId="186" fontId="0" fillId="0" borderId="1" xfId="657" applyNumberFormat="1" applyFont="1" applyFill="1" applyBorder="1" applyAlignment="1">
      <alignment vertical="center" shrinkToFit="1"/>
    </xf>
    <xf numFmtId="0" fontId="5" fillId="27" borderId="3" xfId="0" applyFont="1" applyFill="1" applyBorder="1" applyAlignment="1">
      <alignment horizontal="center" vertical="center"/>
    </xf>
    <xf numFmtId="40" fontId="0" fillId="0" borderId="1" xfId="657" applyNumberFormat="1" applyFont="1" applyBorder="1" applyAlignment="1">
      <alignment vertical="center" shrinkToFit="1"/>
    </xf>
    <xf numFmtId="4" fontId="0" fillId="0" borderId="1" xfId="657" applyNumberFormat="1" applyFont="1" applyFill="1" applyBorder="1" applyAlignment="1">
      <alignment vertical="center" shrinkToFit="1"/>
    </xf>
    <xf numFmtId="187" fontId="0" fillId="0" borderId="1" xfId="657" applyNumberFormat="1" applyFont="1" applyFill="1" applyBorder="1" applyAlignment="1">
      <alignment vertical="center" shrinkToFit="1"/>
    </xf>
    <xf numFmtId="0" fontId="0" fillId="0" borderId="0" xfId="0">
      <alignment vertical="center"/>
    </xf>
    <xf numFmtId="49" fontId="0" fillId="0" borderId="0" xfId="0" applyNumberFormat="1">
      <alignment vertical="center"/>
    </xf>
    <xf numFmtId="0" fontId="5" fillId="0" borderId="0" xfId="0" applyFont="1" applyFill="1" applyAlignment="1">
      <alignment vertical="center"/>
    </xf>
    <xf numFmtId="0" fontId="43" fillId="3" borderId="1" xfId="0" applyFont="1" applyFill="1" applyBorder="1" applyAlignment="1">
      <alignment horizontal="left" vertical="top" wrapText="1"/>
    </xf>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0" fillId="3" borderId="3" xfId="0" applyFill="1" applyBorder="1" applyAlignment="1">
      <alignment horizontal="left" vertical="top" wrapText="1"/>
    </xf>
    <xf numFmtId="0" fontId="0" fillId="2" borderId="9" xfId="0" applyFill="1" applyBorder="1" applyAlignment="1">
      <alignment horizontal="left" vertical="top"/>
    </xf>
    <xf numFmtId="0" fontId="0" fillId="2" borderId="5" xfId="0" applyFill="1" applyBorder="1" applyAlignment="1">
      <alignment horizontal="left" vertical="top"/>
    </xf>
    <xf numFmtId="0" fontId="0" fillId="2" borderId="8" xfId="0" applyFill="1" applyBorder="1" applyAlignment="1">
      <alignment horizontal="left" vertical="top"/>
    </xf>
    <xf numFmtId="0" fontId="0" fillId="2" borderId="7" xfId="0" applyFill="1" applyBorder="1" applyAlignment="1">
      <alignment horizontal="left" vertical="top"/>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42" fillId="3" borderId="10" xfId="0" applyFont="1" applyFill="1" applyBorder="1" applyAlignment="1">
      <alignment horizontal="left" vertical="top"/>
    </xf>
    <xf numFmtId="0" fontId="42" fillId="3" borderId="11" xfId="0" applyFont="1" applyFill="1" applyBorder="1" applyAlignment="1">
      <alignment horizontal="left" vertical="top"/>
    </xf>
    <xf numFmtId="0" fontId="42" fillId="3" borderId="24" xfId="0" applyFont="1" applyFill="1" applyBorder="1" applyAlignment="1">
      <alignment horizontal="left" vertical="top"/>
    </xf>
    <xf numFmtId="0" fontId="42" fillId="3" borderId="9" xfId="0" applyFont="1" applyFill="1" applyBorder="1" applyAlignment="1">
      <alignment horizontal="left" vertical="top"/>
    </xf>
    <xf numFmtId="0" fontId="42" fillId="3" borderId="6" xfId="0" applyFont="1" applyFill="1" applyBorder="1" applyAlignment="1">
      <alignment horizontal="left" vertical="top"/>
    </xf>
    <xf numFmtId="0" fontId="42" fillId="3" borderId="8" xfId="0" applyFont="1" applyFill="1" applyBorder="1" applyAlignment="1">
      <alignment horizontal="left" vertical="top"/>
    </xf>
    <xf numFmtId="0" fontId="42" fillId="3" borderId="7" xfId="0" applyFont="1"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42" fillId="3" borderId="5" xfId="0" applyFont="1" applyFill="1" applyBorder="1" applyAlignment="1">
      <alignment horizontal="left" vertical="top"/>
    </xf>
    <xf numFmtId="0" fontId="41" fillId="2" borderId="9" xfId="0" applyFont="1" applyFill="1" applyBorder="1" applyAlignment="1">
      <alignment horizontal="left" vertical="top"/>
    </xf>
    <xf numFmtId="0" fontId="42" fillId="2" borderId="9" xfId="0" applyFont="1" applyFill="1" applyBorder="1" applyAlignment="1">
      <alignment horizontal="left" vertical="top"/>
    </xf>
    <xf numFmtId="0" fontId="42" fillId="2" borderId="8" xfId="0" applyFont="1" applyFill="1" applyBorder="1" applyAlignment="1">
      <alignment horizontal="left" vertical="top"/>
    </xf>
    <xf numFmtId="0" fontId="42" fillId="2" borderId="7" xfId="0" applyFont="1" applyFill="1" applyBorder="1" applyAlignment="1">
      <alignment horizontal="left" vertical="top"/>
    </xf>
    <xf numFmtId="0" fontId="0" fillId="0" borderId="10" xfId="0" applyBorder="1" applyAlignment="1">
      <alignment vertical="center" shrinkToFit="1"/>
    </xf>
    <xf numFmtId="0" fontId="0" fillId="0" borderId="12" xfId="0" applyBorder="1" applyAlignment="1">
      <alignment vertical="center" shrinkToFit="1"/>
    </xf>
    <xf numFmtId="0" fontId="5" fillId="27" borderId="25" xfId="0" applyFont="1" applyFill="1" applyBorder="1" applyAlignment="1">
      <alignment horizontal="center" vertical="center"/>
    </xf>
    <xf numFmtId="0" fontId="5" fillId="27" borderId="26" xfId="0" applyFont="1" applyFill="1" applyBorder="1" applyAlignment="1">
      <alignment horizontal="center" vertical="center"/>
    </xf>
    <xf numFmtId="0" fontId="0" fillId="27" borderId="10" xfId="0" applyFill="1" applyBorder="1" applyAlignment="1">
      <alignment horizontal="center" vertical="center"/>
    </xf>
    <xf numFmtId="0" fontId="0" fillId="27" borderId="12" xfId="0" applyFill="1" applyBorder="1" applyAlignment="1">
      <alignment horizontal="center" vertical="center"/>
    </xf>
    <xf numFmtId="38" fontId="0" fillId="0" borderId="10" xfId="0" applyNumberFormat="1" applyBorder="1" applyAlignment="1">
      <alignment vertical="center" wrapText="1" shrinkToFit="1"/>
    </xf>
    <xf numFmtId="38" fontId="0" fillId="0" borderId="12" xfId="0" applyNumberFormat="1" applyBorder="1" applyAlignment="1">
      <alignment vertical="center" shrinkToFit="1"/>
    </xf>
  </cellXfs>
  <cellStyles count="669">
    <cellStyle name="20% - アクセント 1 2" xfId="63"/>
    <cellStyle name="20% - アクセント 1 2 2" xfId="64"/>
    <cellStyle name="20% - アクセント 1 2_【２】テーブルレイアウト_100915a_個人識別子付与" xfId="65"/>
    <cellStyle name="20% - アクセント 1 3" xfId="66"/>
    <cellStyle name="20% - アクセント 1 3 2" xfId="67"/>
    <cellStyle name="20% - アクセント 1 3_【２】テーブルレイアウト_100915a_個人識別子付与" xfId="68"/>
    <cellStyle name="20% - アクセント 1 4" xfId="69"/>
    <cellStyle name="20% - アクセント 2 2" xfId="70"/>
    <cellStyle name="20% - アクセント 2 2 2" xfId="71"/>
    <cellStyle name="20% - アクセント 2 2_【２】テーブルレイアウト_100915a_個人識別子付与" xfId="72"/>
    <cellStyle name="20% - アクセント 2 3" xfId="73"/>
    <cellStyle name="20% - アクセント 2 3 2" xfId="74"/>
    <cellStyle name="20% - アクセント 2 3_【２】テーブルレイアウト_100915a_個人識別子付与" xfId="75"/>
    <cellStyle name="20% - アクセント 2 4" xfId="76"/>
    <cellStyle name="20% - アクセント 3 2" xfId="77"/>
    <cellStyle name="20% - アクセント 3 2 2" xfId="78"/>
    <cellStyle name="20% - アクセント 3 2_【２】テーブルレイアウト_100915a_個人識別子付与" xfId="79"/>
    <cellStyle name="20% - アクセント 3 3" xfId="80"/>
    <cellStyle name="20% - アクセント 3 3 2" xfId="81"/>
    <cellStyle name="20% - アクセント 3 3_【２】テーブルレイアウト_100915a_個人識別子付与" xfId="82"/>
    <cellStyle name="20% - アクセント 3 4" xfId="83"/>
    <cellStyle name="20% - アクセント 4 2" xfId="84"/>
    <cellStyle name="20% - アクセント 4 2 2" xfId="85"/>
    <cellStyle name="20% - アクセント 4 2_【２】テーブルレイアウト_100915a_個人識別子付与" xfId="86"/>
    <cellStyle name="20% - アクセント 4 3" xfId="87"/>
    <cellStyle name="20% - アクセント 4 3 2" xfId="88"/>
    <cellStyle name="20% - アクセント 4 3_【２】テーブルレイアウト_100915a_個人識別子付与" xfId="89"/>
    <cellStyle name="20% - アクセント 4 4" xfId="90"/>
    <cellStyle name="20% - アクセント 5 2" xfId="91"/>
    <cellStyle name="20% - アクセント 5 2 2" xfId="92"/>
    <cellStyle name="20% - アクセント 5 2_【２】テーブルレイアウト_100915a_個人識別子付与" xfId="93"/>
    <cellStyle name="20% - アクセント 5 3" xfId="94"/>
    <cellStyle name="20% - アクセント 5 3 2" xfId="95"/>
    <cellStyle name="20% - アクセント 5 3_【２】テーブルレイアウト_100915a_個人識別子付与" xfId="96"/>
    <cellStyle name="20% - アクセント 5 4" xfId="97"/>
    <cellStyle name="20% - アクセント 6 2" xfId="98"/>
    <cellStyle name="20% - アクセント 6 2 2" xfId="99"/>
    <cellStyle name="20% - アクセント 6 2_【２】テーブルレイアウト_100915a_個人識別子付与" xfId="100"/>
    <cellStyle name="20% - アクセント 6 3" xfId="101"/>
    <cellStyle name="20% - アクセント 6 3 2" xfId="102"/>
    <cellStyle name="20% - アクセント 6 3_【２】テーブルレイアウト_100915a_個人識別子付与" xfId="103"/>
    <cellStyle name="20% - アクセント 6 4" xfId="104"/>
    <cellStyle name="40% - アクセント 1 2" xfId="105"/>
    <cellStyle name="40% - アクセント 1 2 2" xfId="106"/>
    <cellStyle name="40% - アクセント 1 2_【２】テーブルレイアウト_100915a_個人識別子付与" xfId="107"/>
    <cellStyle name="40% - アクセント 1 3" xfId="108"/>
    <cellStyle name="40% - アクセント 1 3 2" xfId="109"/>
    <cellStyle name="40% - アクセント 1 3_【２】テーブルレイアウト_100915a_個人識別子付与" xfId="110"/>
    <cellStyle name="40% - アクセント 1 4" xfId="111"/>
    <cellStyle name="40% - アクセント 2 2" xfId="112"/>
    <cellStyle name="40% - アクセント 2 2 2" xfId="113"/>
    <cellStyle name="40% - アクセント 2 2_【２】テーブルレイアウト_100915a_個人識別子付与" xfId="114"/>
    <cellStyle name="40% - アクセント 2 3" xfId="115"/>
    <cellStyle name="40% - アクセント 2 3 2" xfId="116"/>
    <cellStyle name="40% - アクセント 2 3_【２】テーブルレイアウト_100915a_個人識別子付与" xfId="117"/>
    <cellStyle name="40% - アクセント 2 4" xfId="118"/>
    <cellStyle name="40% - アクセント 3 2" xfId="119"/>
    <cellStyle name="40% - アクセント 3 2 2" xfId="120"/>
    <cellStyle name="40% - アクセント 3 2_【２】テーブルレイアウト_100915a_個人識別子付与" xfId="121"/>
    <cellStyle name="40% - アクセント 3 3" xfId="122"/>
    <cellStyle name="40% - アクセント 3 3 2" xfId="123"/>
    <cellStyle name="40% - アクセント 3 3_【２】テーブルレイアウト_100915a_個人識別子付与" xfId="124"/>
    <cellStyle name="40% - アクセント 3 4" xfId="125"/>
    <cellStyle name="40% - アクセント 4 2" xfId="126"/>
    <cellStyle name="40% - アクセント 4 2 2" xfId="127"/>
    <cellStyle name="40% - アクセント 4 2_【２】テーブルレイアウト_100915a_個人識別子付与" xfId="128"/>
    <cellStyle name="40% - アクセント 4 3" xfId="129"/>
    <cellStyle name="40% - アクセント 4 3 2" xfId="130"/>
    <cellStyle name="40% - アクセント 4 3_【２】テーブルレイアウト_100915a_個人識別子付与" xfId="131"/>
    <cellStyle name="40% - アクセント 4 4" xfId="132"/>
    <cellStyle name="40% - アクセント 5 2" xfId="133"/>
    <cellStyle name="40% - アクセント 5 2 2" xfId="134"/>
    <cellStyle name="40% - アクセント 5 2_【２】テーブルレイアウト_100915a_個人識別子付与" xfId="135"/>
    <cellStyle name="40% - アクセント 5 3" xfId="136"/>
    <cellStyle name="40% - アクセント 5 3 2" xfId="137"/>
    <cellStyle name="40% - アクセント 5 3_【２】テーブルレイアウト_100915a_個人識別子付与" xfId="138"/>
    <cellStyle name="40% - アクセント 5 4" xfId="139"/>
    <cellStyle name="40% - アクセント 6 2" xfId="140"/>
    <cellStyle name="40% - アクセント 6 2 2" xfId="141"/>
    <cellStyle name="40% - アクセント 6 2_【２】テーブルレイアウト_100915a_個人識別子付与" xfId="142"/>
    <cellStyle name="40% - アクセント 6 3" xfId="143"/>
    <cellStyle name="40% - アクセント 6 3 2" xfId="144"/>
    <cellStyle name="40% - アクセント 6 3_【２】テーブルレイアウト_100915a_個人識別子付与" xfId="145"/>
    <cellStyle name="40% - アクセント 6 4" xfId="146"/>
    <cellStyle name="60% - アクセント 1 2" xfId="147"/>
    <cellStyle name="60% - アクセント 1 3" xfId="148"/>
    <cellStyle name="60% - アクセント 1 4" xfId="149"/>
    <cellStyle name="60% - アクセント 2 2" xfId="150"/>
    <cellStyle name="60% - アクセント 2 3" xfId="151"/>
    <cellStyle name="60% - アクセント 2 4" xfId="152"/>
    <cellStyle name="60% - アクセント 3 2" xfId="153"/>
    <cellStyle name="60% - アクセント 3 3" xfId="154"/>
    <cellStyle name="60% - アクセント 3 4" xfId="155"/>
    <cellStyle name="60% - アクセント 4 2" xfId="156"/>
    <cellStyle name="60% - アクセント 4 3" xfId="157"/>
    <cellStyle name="60% - アクセント 4 4" xfId="158"/>
    <cellStyle name="60% - アクセント 5 2" xfId="159"/>
    <cellStyle name="60% - アクセント 5 3" xfId="160"/>
    <cellStyle name="60% - アクセント 5 4" xfId="161"/>
    <cellStyle name="60% - アクセント 6 2" xfId="162"/>
    <cellStyle name="60% - アクセント 6 3" xfId="163"/>
    <cellStyle name="60% - アクセント 6 4" xfId="164"/>
    <cellStyle name="Calc Currency (0)" xfId="165"/>
    <cellStyle name="Comma [0]" xfId="3"/>
    <cellStyle name="Comma [0] 2" xfId="658"/>
    <cellStyle name="Currency [0]" xfId="4"/>
    <cellStyle name="Header1" xfId="166"/>
    <cellStyle name="Header2" xfId="167"/>
    <cellStyle name="Normal_#18-Internet" xfId="168"/>
    <cellStyle name="PSChar" xfId="169"/>
    <cellStyle name="PSHeading" xfId="170"/>
    <cellStyle name="アクセント 1 2" xfId="171"/>
    <cellStyle name="アクセント 1 3" xfId="172"/>
    <cellStyle name="アクセント 1 4" xfId="173"/>
    <cellStyle name="アクセント 2 2" xfId="174"/>
    <cellStyle name="アクセント 2 3" xfId="175"/>
    <cellStyle name="アクセント 2 4" xfId="176"/>
    <cellStyle name="アクセント 3 2" xfId="177"/>
    <cellStyle name="アクセント 3 3" xfId="178"/>
    <cellStyle name="アクセント 3 4" xfId="179"/>
    <cellStyle name="アクセント 4 2" xfId="180"/>
    <cellStyle name="アクセント 4 3" xfId="181"/>
    <cellStyle name="アクセント 4 4" xfId="182"/>
    <cellStyle name="アクセント 5 2" xfId="183"/>
    <cellStyle name="アクセント 5 3" xfId="184"/>
    <cellStyle name="アクセント 5 4" xfId="185"/>
    <cellStyle name="アクセント 6 2" xfId="186"/>
    <cellStyle name="アクセント 6 3" xfId="187"/>
    <cellStyle name="アクセント 6 4" xfId="188"/>
    <cellStyle name="タイトル 2" xfId="189"/>
    <cellStyle name="タイトル 3" xfId="190"/>
    <cellStyle name="タイトル 4" xfId="191"/>
    <cellStyle name="チェック セル 2" xfId="192"/>
    <cellStyle name="チェック セル 3" xfId="193"/>
    <cellStyle name="チェック セル 4" xfId="194"/>
    <cellStyle name="どちらでもない 2" xfId="195"/>
    <cellStyle name="どちらでもない 3" xfId="196"/>
    <cellStyle name="どちらでもない 4" xfId="197"/>
    <cellStyle name="パーセント" xfId="1" builtinId="5"/>
    <cellStyle name="パーセント 2" xfId="5"/>
    <cellStyle name="パーセント 3" xfId="60"/>
    <cellStyle name="ハイパーリンク 2 10" xfId="198"/>
    <cellStyle name="ハイパーリンク 2 11" xfId="199"/>
    <cellStyle name="ハイパーリンク 2 12" xfId="200"/>
    <cellStyle name="ハイパーリンク 2 13" xfId="201"/>
    <cellStyle name="ハイパーリンク 2 14" xfId="202"/>
    <cellStyle name="ハイパーリンク 2 15" xfId="203"/>
    <cellStyle name="ハイパーリンク 2 16" xfId="204"/>
    <cellStyle name="ハイパーリンク 2 17" xfId="205"/>
    <cellStyle name="ハイパーリンク 2 18" xfId="206"/>
    <cellStyle name="ハイパーリンク 2 19" xfId="207"/>
    <cellStyle name="ハイパーリンク 2 2" xfId="208"/>
    <cellStyle name="ハイパーリンク 2 20" xfId="209"/>
    <cellStyle name="ハイパーリンク 2 21" xfId="210"/>
    <cellStyle name="ハイパーリンク 2 22" xfId="211"/>
    <cellStyle name="ハイパーリンク 2 23" xfId="212"/>
    <cellStyle name="ハイパーリンク 2 24" xfId="213"/>
    <cellStyle name="ハイパーリンク 2 25" xfId="214"/>
    <cellStyle name="ハイパーリンク 2 26" xfId="215"/>
    <cellStyle name="ハイパーリンク 2 27" xfId="216"/>
    <cellStyle name="ハイパーリンク 2 28" xfId="217"/>
    <cellStyle name="ハイパーリンク 2 29" xfId="218"/>
    <cellStyle name="ハイパーリンク 2 3" xfId="219"/>
    <cellStyle name="ハイパーリンク 2 30" xfId="220"/>
    <cellStyle name="ハイパーリンク 2 31" xfId="221"/>
    <cellStyle name="ハイパーリンク 2 32" xfId="222"/>
    <cellStyle name="ハイパーリンク 2 33" xfId="223"/>
    <cellStyle name="ハイパーリンク 2 34" xfId="224"/>
    <cellStyle name="ハイパーリンク 2 35" xfId="225"/>
    <cellStyle name="ハイパーリンク 2 36" xfId="226"/>
    <cellStyle name="ハイパーリンク 2 37" xfId="227"/>
    <cellStyle name="ハイパーリンク 2 38" xfId="228"/>
    <cellStyle name="ハイパーリンク 2 39" xfId="229"/>
    <cellStyle name="ハイパーリンク 2 4" xfId="230"/>
    <cellStyle name="ハイパーリンク 2 40" xfId="231"/>
    <cellStyle name="ハイパーリンク 2 41" xfId="232"/>
    <cellStyle name="ハイパーリンク 2 42" xfId="233"/>
    <cellStyle name="ハイパーリンク 2 43" xfId="234"/>
    <cellStyle name="ハイパーリンク 2 44" xfId="235"/>
    <cellStyle name="ハイパーリンク 2 45" xfId="236"/>
    <cellStyle name="ハイパーリンク 2 46" xfId="237"/>
    <cellStyle name="ハイパーリンク 2 47" xfId="238"/>
    <cellStyle name="ハイパーリンク 2 48" xfId="239"/>
    <cellStyle name="ハイパーリンク 2 49" xfId="240"/>
    <cellStyle name="ハイパーリンク 2 5" xfId="241"/>
    <cellStyle name="ハイパーリンク 2 50" xfId="242"/>
    <cellStyle name="ハイパーリンク 2 51" xfId="243"/>
    <cellStyle name="ハイパーリンク 2 52" xfId="244"/>
    <cellStyle name="ハイパーリンク 2 53" xfId="245"/>
    <cellStyle name="ハイパーリンク 2 54" xfId="246"/>
    <cellStyle name="ハイパーリンク 2 55" xfId="247"/>
    <cellStyle name="ハイパーリンク 2 56" xfId="248"/>
    <cellStyle name="ハイパーリンク 2 6" xfId="249"/>
    <cellStyle name="ハイパーリンク 2 7" xfId="250"/>
    <cellStyle name="ハイパーリンク 2 8" xfId="251"/>
    <cellStyle name="ハイパーリンク 2 9" xfId="252"/>
    <cellStyle name="メモ 2" xfId="253"/>
    <cellStyle name="メモ 3" xfId="254"/>
    <cellStyle name="メモ 4" xfId="255"/>
    <cellStyle name="リンク セル 2" xfId="256"/>
    <cellStyle name="リンク セル 3" xfId="257"/>
    <cellStyle name="リンク セル 4" xfId="258"/>
    <cellStyle name="悪い 2" xfId="259"/>
    <cellStyle name="悪い 3" xfId="260"/>
    <cellStyle name="悪い 4" xfId="261"/>
    <cellStyle name="計算 2" xfId="262"/>
    <cellStyle name="計算 3" xfId="263"/>
    <cellStyle name="計算 4" xfId="264"/>
    <cellStyle name="警告文 2" xfId="265"/>
    <cellStyle name="警告文 3" xfId="266"/>
    <cellStyle name="警告文 4" xfId="267"/>
    <cellStyle name="桁蟻唇Ｆ [0.00]_Sheet2" xfId="268"/>
    <cellStyle name="桁蟻唇Ｆ_Sheet2" xfId="269"/>
    <cellStyle name="桁区切り" xfId="657" builtinId="6"/>
    <cellStyle name="桁区切り [0.00] 2" xfId="7"/>
    <cellStyle name="桁区切り 10" xfId="6"/>
    <cellStyle name="桁区切り 2" xfId="8"/>
    <cellStyle name="桁区切り 2 2" xfId="593"/>
    <cellStyle name="桁区切り 2 3" xfId="598"/>
    <cellStyle name="桁区切り 2 4" xfId="597"/>
    <cellStyle name="桁区切り 2 5" xfId="548"/>
    <cellStyle name="桁区切り 2 6" xfId="557"/>
    <cellStyle name="桁区切り 2 7" xfId="614"/>
    <cellStyle name="桁区切り 2 8" xfId="527"/>
    <cellStyle name="桁区切り 3" xfId="9"/>
    <cellStyle name="桁区切り 3 2" xfId="615"/>
    <cellStyle name="桁区切り 3 3" xfId="270"/>
    <cellStyle name="桁区切り 4" xfId="10"/>
    <cellStyle name="桁区切り 5" xfId="11"/>
    <cellStyle name="桁区切り 6" xfId="12"/>
    <cellStyle name="桁区切り 7" xfId="13"/>
    <cellStyle name="桁区切り 8" xfId="14"/>
    <cellStyle name="桁区切り 9" xfId="15"/>
    <cellStyle name="見出し 1 2" xfId="271"/>
    <cellStyle name="見出し 1 3" xfId="272"/>
    <cellStyle name="見出し 1 4" xfId="273"/>
    <cellStyle name="見出し 2 2" xfId="274"/>
    <cellStyle name="見出し 2 3" xfId="275"/>
    <cellStyle name="見出し 2 4" xfId="276"/>
    <cellStyle name="見出し 3 2" xfId="277"/>
    <cellStyle name="見出し 3 3" xfId="278"/>
    <cellStyle name="見出し 3 4" xfId="279"/>
    <cellStyle name="見出し 4 2" xfId="280"/>
    <cellStyle name="見出し 4 3" xfId="281"/>
    <cellStyle name="見出し 4 4" xfId="282"/>
    <cellStyle name="集計 2" xfId="283"/>
    <cellStyle name="集計 3" xfId="284"/>
    <cellStyle name="集計 4" xfId="285"/>
    <cellStyle name="出力 2" xfId="286"/>
    <cellStyle name="出力 3" xfId="287"/>
    <cellStyle name="出力 4" xfId="288"/>
    <cellStyle name="人月" xfId="289"/>
    <cellStyle name="説明文 2" xfId="290"/>
    <cellStyle name="説明文 3" xfId="291"/>
    <cellStyle name="説明文 4" xfId="292"/>
    <cellStyle name="脱浦 [0.00]_Sheet2" xfId="293"/>
    <cellStyle name="脱浦_Sheet2" xfId="294"/>
    <cellStyle name="入力 2" xfId="295"/>
    <cellStyle name="入力 3" xfId="296"/>
    <cellStyle name="入力 4" xfId="297"/>
    <cellStyle name="標準" xfId="0" builtinId="0"/>
    <cellStyle name="標準 10" xfId="16"/>
    <cellStyle name="標準 10 2" xfId="565"/>
    <cellStyle name="標準 10 3" xfId="579"/>
    <cellStyle name="標準 10 4" xfId="616"/>
    <cellStyle name="標準 10 5" xfId="298"/>
    <cellStyle name="標準 11" xfId="17"/>
    <cellStyle name="標準 11 2" xfId="617"/>
    <cellStyle name="標準 11 3" xfId="299"/>
    <cellStyle name="標準 12" xfId="18"/>
    <cellStyle name="標準 13" xfId="19"/>
    <cellStyle name="標準 13 2" xfId="20"/>
    <cellStyle name="標準 13 3" xfId="618"/>
    <cellStyle name="標準 13 4" xfId="300"/>
    <cellStyle name="標準 14" xfId="21"/>
    <cellStyle name="標準 14 2" xfId="619"/>
    <cellStyle name="標準 14 3" xfId="301"/>
    <cellStyle name="標準 15" xfId="22"/>
    <cellStyle name="標準 15 2" xfId="23"/>
    <cellStyle name="標準 15 3" xfId="24"/>
    <cellStyle name="標準 15 4" xfId="620"/>
    <cellStyle name="標準 15 5" xfId="302"/>
    <cellStyle name="標準 16" xfId="25"/>
    <cellStyle name="標準 16 2" xfId="621"/>
    <cellStyle name="標準 16 3" xfId="303"/>
    <cellStyle name="標準 17" xfId="26"/>
    <cellStyle name="標準 17 2" xfId="622"/>
    <cellStyle name="標準 17 3" xfId="304"/>
    <cellStyle name="標準 18" xfId="27"/>
    <cellStyle name="標準 18 2" xfId="623"/>
    <cellStyle name="標準 18 3" xfId="305"/>
    <cellStyle name="標準 19" xfId="28"/>
    <cellStyle name="標準 19 2" xfId="624"/>
    <cellStyle name="標準 19 3" xfId="306"/>
    <cellStyle name="標準 2" xfId="29"/>
    <cellStyle name="標準 2 10" xfId="308"/>
    <cellStyle name="標準 2 11" xfId="309"/>
    <cellStyle name="標準 2 12" xfId="310"/>
    <cellStyle name="標準 2 13" xfId="311"/>
    <cellStyle name="標準 2 14" xfId="312"/>
    <cellStyle name="標準 2 15" xfId="313"/>
    <cellStyle name="標準 2 16" xfId="314"/>
    <cellStyle name="標準 2 17" xfId="315"/>
    <cellStyle name="標準 2 18" xfId="316"/>
    <cellStyle name="標準 2 19" xfId="317"/>
    <cellStyle name="標準 2 2" xfId="30"/>
    <cellStyle name="標準 2 2 10" xfId="319"/>
    <cellStyle name="標準 2 2 11" xfId="320"/>
    <cellStyle name="標準 2 2 12" xfId="321"/>
    <cellStyle name="標準 2 2 13" xfId="322"/>
    <cellStyle name="標準 2 2 14" xfId="323"/>
    <cellStyle name="標準 2 2 15" xfId="324"/>
    <cellStyle name="標準 2 2 16" xfId="325"/>
    <cellStyle name="標準 2 2 17" xfId="326"/>
    <cellStyle name="標準 2 2 18" xfId="327"/>
    <cellStyle name="標準 2 2 19" xfId="328"/>
    <cellStyle name="標準 2 2 2" xfId="329"/>
    <cellStyle name="標準 2 2 2 10" xfId="330"/>
    <cellStyle name="標準 2 2 2 11" xfId="331"/>
    <cellStyle name="標準 2 2 2 12" xfId="332"/>
    <cellStyle name="標準 2 2 2 13" xfId="333"/>
    <cellStyle name="標準 2 2 2 14" xfId="334"/>
    <cellStyle name="標準 2 2 2 15" xfId="335"/>
    <cellStyle name="標準 2 2 2 16" xfId="336"/>
    <cellStyle name="標準 2 2 2 17" xfId="337"/>
    <cellStyle name="標準 2 2 2 18" xfId="338"/>
    <cellStyle name="標準 2 2 2 19" xfId="339"/>
    <cellStyle name="標準 2 2 2 2" xfId="340"/>
    <cellStyle name="標準 2 2 2 20" xfId="341"/>
    <cellStyle name="標準 2 2 2 21" xfId="342"/>
    <cellStyle name="標準 2 2 2 22" xfId="343"/>
    <cellStyle name="標準 2 2 2 23" xfId="344"/>
    <cellStyle name="標準 2 2 2 24" xfId="345"/>
    <cellStyle name="標準 2 2 2 25" xfId="346"/>
    <cellStyle name="標準 2 2 2 26" xfId="347"/>
    <cellStyle name="標準 2 2 2 27" xfId="348"/>
    <cellStyle name="標準 2 2 2 28" xfId="349"/>
    <cellStyle name="標準 2 2 2 29" xfId="350"/>
    <cellStyle name="標準 2 2 2 3" xfId="351"/>
    <cellStyle name="標準 2 2 2 30" xfId="352"/>
    <cellStyle name="標準 2 2 2 31" xfId="353"/>
    <cellStyle name="標準 2 2 2 32" xfId="354"/>
    <cellStyle name="標準 2 2 2 33" xfId="355"/>
    <cellStyle name="標準 2 2 2 34" xfId="356"/>
    <cellStyle name="標準 2 2 2 35" xfId="357"/>
    <cellStyle name="標準 2 2 2 36" xfId="358"/>
    <cellStyle name="標準 2 2 2 37" xfId="359"/>
    <cellStyle name="標準 2 2 2 38" xfId="360"/>
    <cellStyle name="標準 2 2 2 39" xfId="361"/>
    <cellStyle name="標準 2 2 2 4" xfId="362"/>
    <cellStyle name="標準 2 2 2 40" xfId="363"/>
    <cellStyle name="標準 2 2 2 41" xfId="364"/>
    <cellStyle name="標準 2 2 2 42" xfId="365"/>
    <cellStyle name="標準 2 2 2 43" xfId="366"/>
    <cellStyle name="標準 2 2 2 44" xfId="367"/>
    <cellStyle name="標準 2 2 2 45" xfId="368"/>
    <cellStyle name="標準 2 2 2 46" xfId="369"/>
    <cellStyle name="標準 2 2 2 47" xfId="370"/>
    <cellStyle name="標準 2 2 2 48" xfId="371"/>
    <cellStyle name="標準 2 2 2 49" xfId="372"/>
    <cellStyle name="標準 2 2 2 5" xfId="373"/>
    <cellStyle name="標準 2 2 2 50" xfId="374"/>
    <cellStyle name="標準 2 2 2 51" xfId="375"/>
    <cellStyle name="標準 2 2 2 52" xfId="376"/>
    <cellStyle name="標準 2 2 2 53" xfId="377"/>
    <cellStyle name="標準 2 2 2 6" xfId="378"/>
    <cellStyle name="標準 2 2 2 7" xfId="379"/>
    <cellStyle name="標準 2 2 2 8" xfId="380"/>
    <cellStyle name="標準 2 2 2 9" xfId="381"/>
    <cellStyle name="標準 2 2 20" xfId="382"/>
    <cellStyle name="標準 2 2 21" xfId="383"/>
    <cellStyle name="標準 2 2 22" xfId="384"/>
    <cellStyle name="標準 2 2 23" xfId="385"/>
    <cellStyle name="標準 2 2 24" xfId="386"/>
    <cellStyle name="標準 2 2 25" xfId="387"/>
    <cellStyle name="標準 2 2 26" xfId="388"/>
    <cellStyle name="標準 2 2 27" xfId="389"/>
    <cellStyle name="標準 2 2 28" xfId="390"/>
    <cellStyle name="標準 2 2 29" xfId="391"/>
    <cellStyle name="標準 2 2 3" xfId="392"/>
    <cellStyle name="標準 2 2 30" xfId="393"/>
    <cellStyle name="標準 2 2 31" xfId="394"/>
    <cellStyle name="標準 2 2 32" xfId="395"/>
    <cellStyle name="標準 2 2 33" xfId="396"/>
    <cellStyle name="標準 2 2 34" xfId="397"/>
    <cellStyle name="標準 2 2 35" xfId="398"/>
    <cellStyle name="標準 2 2 36" xfId="399"/>
    <cellStyle name="標準 2 2 37" xfId="400"/>
    <cellStyle name="標準 2 2 38" xfId="401"/>
    <cellStyle name="標準 2 2 39" xfId="402"/>
    <cellStyle name="標準 2 2 4" xfId="403"/>
    <cellStyle name="標準 2 2 40" xfId="404"/>
    <cellStyle name="標準 2 2 41" xfId="405"/>
    <cellStyle name="標準 2 2 42" xfId="406"/>
    <cellStyle name="標準 2 2 43" xfId="407"/>
    <cellStyle name="標準 2 2 44" xfId="408"/>
    <cellStyle name="標準 2 2 45" xfId="409"/>
    <cellStyle name="標準 2 2 46" xfId="410"/>
    <cellStyle name="標準 2 2 47" xfId="411"/>
    <cellStyle name="標準 2 2 48" xfId="412"/>
    <cellStyle name="標準 2 2 49" xfId="413"/>
    <cellStyle name="標準 2 2 5" xfId="414"/>
    <cellStyle name="標準 2 2 50" xfId="415"/>
    <cellStyle name="標準 2 2 51" xfId="416"/>
    <cellStyle name="標準 2 2 52" xfId="417"/>
    <cellStyle name="標準 2 2 53" xfId="418"/>
    <cellStyle name="標準 2 2 54" xfId="419"/>
    <cellStyle name="標準 2 2 55" xfId="626"/>
    <cellStyle name="標準 2 2 56" xfId="318"/>
    <cellStyle name="標準 2 2 6" xfId="420"/>
    <cellStyle name="標準 2 2 7" xfId="421"/>
    <cellStyle name="標準 2 2 8" xfId="422"/>
    <cellStyle name="標準 2 2 9" xfId="423"/>
    <cellStyle name="標準 2 2_2X.【加入者・レセプト紐付け準備】20130805" xfId="424"/>
    <cellStyle name="標準 2 20" xfId="425"/>
    <cellStyle name="標準 2 21" xfId="426"/>
    <cellStyle name="標準 2 22" xfId="427"/>
    <cellStyle name="標準 2 23" xfId="428"/>
    <cellStyle name="標準 2 24" xfId="429"/>
    <cellStyle name="標準 2 25" xfId="430"/>
    <cellStyle name="標準 2 26" xfId="431"/>
    <cellStyle name="標準 2 27" xfId="432"/>
    <cellStyle name="標準 2 28" xfId="433"/>
    <cellStyle name="標準 2 29" xfId="434"/>
    <cellStyle name="標準 2 3" xfId="31"/>
    <cellStyle name="標準 2 3 2" xfId="627"/>
    <cellStyle name="標準 2 3 3" xfId="435"/>
    <cellStyle name="標準 2 30" xfId="436"/>
    <cellStyle name="標準 2 31" xfId="437"/>
    <cellStyle name="標準 2 32" xfId="438"/>
    <cellStyle name="標準 2 33" xfId="439"/>
    <cellStyle name="標準 2 34" xfId="440"/>
    <cellStyle name="標準 2 35" xfId="441"/>
    <cellStyle name="標準 2 36" xfId="442"/>
    <cellStyle name="標準 2 37" xfId="443"/>
    <cellStyle name="標準 2 38" xfId="444"/>
    <cellStyle name="標準 2 39" xfId="445"/>
    <cellStyle name="標準 2 4" xfId="32"/>
    <cellStyle name="標準 2 40" xfId="446"/>
    <cellStyle name="標準 2 41" xfId="447"/>
    <cellStyle name="標準 2 42" xfId="448"/>
    <cellStyle name="標準 2 43" xfId="449"/>
    <cellStyle name="標準 2 44" xfId="450"/>
    <cellStyle name="標準 2 45" xfId="451"/>
    <cellStyle name="標準 2 46" xfId="452"/>
    <cellStyle name="標準 2 47" xfId="453"/>
    <cellStyle name="標準 2 48" xfId="454"/>
    <cellStyle name="標準 2 49" xfId="455"/>
    <cellStyle name="標準 2 5" xfId="33"/>
    <cellStyle name="標準 2 5 2" xfId="628"/>
    <cellStyle name="標準 2 5 3" xfId="456"/>
    <cellStyle name="標準 2 50" xfId="457"/>
    <cellStyle name="標準 2 51" xfId="458"/>
    <cellStyle name="標準 2 52" xfId="459"/>
    <cellStyle name="標準 2 53" xfId="460"/>
    <cellStyle name="標準 2 54" xfId="461"/>
    <cellStyle name="標準 2 55" xfId="462"/>
    <cellStyle name="標準 2 56" xfId="463"/>
    <cellStyle name="標準 2 57" xfId="464"/>
    <cellStyle name="標準 2 58" xfId="465"/>
    <cellStyle name="標準 2 59" xfId="466"/>
    <cellStyle name="標準 2 6" xfId="34"/>
    <cellStyle name="標準 2 6 2" xfId="629"/>
    <cellStyle name="標準 2 6 3" xfId="467"/>
    <cellStyle name="標準 2 60" xfId="468"/>
    <cellStyle name="標準 2 61" xfId="469"/>
    <cellStyle name="標準 2 62" xfId="470"/>
    <cellStyle name="標準 2 63" xfId="471"/>
    <cellStyle name="標準 2 64" xfId="472"/>
    <cellStyle name="標準 2 65" xfId="625"/>
    <cellStyle name="標準 2 66" xfId="307"/>
    <cellStyle name="標準 2 67" xfId="653"/>
    <cellStyle name="標準 2 68" xfId="654"/>
    <cellStyle name="標準 2 69" xfId="655"/>
    <cellStyle name="標準 2 7" xfId="473"/>
    <cellStyle name="標準 2 70" xfId="656"/>
    <cellStyle name="標準 2 71" xfId="668"/>
    <cellStyle name="標準 2 72" xfId="659"/>
    <cellStyle name="標準 2 73" xfId="667"/>
    <cellStyle name="標準 2 74" xfId="660"/>
    <cellStyle name="標準 2 75" xfId="666"/>
    <cellStyle name="標準 2 76" xfId="661"/>
    <cellStyle name="標準 2 77" xfId="665"/>
    <cellStyle name="標準 2 78" xfId="662"/>
    <cellStyle name="標準 2 79" xfId="664"/>
    <cellStyle name="標準 2 8" xfId="474"/>
    <cellStyle name="標準 2 80" xfId="663"/>
    <cellStyle name="標準 2 9" xfId="475"/>
    <cellStyle name="標準 20" xfId="35"/>
    <cellStyle name="標準 20 2" xfId="36"/>
    <cellStyle name="標準 20 3" xfId="630"/>
    <cellStyle name="標準 20 4" xfId="476"/>
    <cellStyle name="標準 21" xfId="37"/>
    <cellStyle name="標準 21 2" xfId="631"/>
    <cellStyle name="標準 21 3" xfId="477"/>
    <cellStyle name="標準 22" xfId="38"/>
    <cellStyle name="標準 22 2" xfId="632"/>
    <cellStyle name="標準 22 3" xfId="478"/>
    <cellStyle name="標準 23" xfId="39"/>
    <cellStyle name="標準 23 2" xfId="633"/>
    <cellStyle name="標準 23 3" xfId="479"/>
    <cellStyle name="標準 24" xfId="40"/>
    <cellStyle name="標準 24 2" xfId="634"/>
    <cellStyle name="標準 24 3" xfId="480"/>
    <cellStyle name="標準 25" xfId="41"/>
    <cellStyle name="標準 25 2" xfId="635"/>
    <cellStyle name="標準 25 3" xfId="481"/>
    <cellStyle name="標準 26" xfId="42"/>
    <cellStyle name="標準 26 2" xfId="636"/>
    <cellStyle name="標準 26 3" xfId="482"/>
    <cellStyle name="標準 27" xfId="43"/>
    <cellStyle name="標準 27 2" xfId="637"/>
    <cellStyle name="標準 27 3" xfId="483"/>
    <cellStyle name="標準 28" xfId="44"/>
    <cellStyle name="標準 28 2" xfId="638"/>
    <cellStyle name="標準 28 3" xfId="484"/>
    <cellStyle name="標準 29" xfId="45"/>
    <cellStyle name="標準 29 2" xfId="639"/>
    <cellStyle name="標準 29 3" xfId="485"/>
    <cellStyle name="標準 3" xfId="46"/>
    <cellStyle name="標準 3 10" xfId="567"/>
    <cellStyle name="標準 3 11" xfId="552"/>
    <cellStyle name="標準 3 12" xfId="558"/>
    <cellStyle name="標準 3 13" xfId="564"/>
    <cellStyle name="標準 3 14" xfId="640"/>
    <cellStyle name="標準 3 15" xfId="486"/>
    <cellStyle name="標準 3 2" xfId="47"/>
    <cellStyle name="標準 3 2 2" xfId="488"/>
    <cellStyle name="標準 3 2 3" xfId="641"/>
    <cellStyle name="標準 3 2 4" xfId="487"/>
    <cellStyle name="標準 3 3" xfId="48"/>
    <cellStyle name="標準 3 3 2" xfId="642"/>
    <cellStyle name="標準 3 3 3" xfId="489"/>
    <cellStyle name="標準 3 4" xfId="49"/>
    <cellStyle name="標準 3 4 2" xfId="643"/>
    <cellStyle name="標準 3 4 3" xfId="490"/>
    <cellStyle name="標準 3 5" xfId="491"/>
    <cellStyle name="標準 3 6" xfId="492"/>
    <cellStyle name="標準 3 7" xfId="572"/>
    <cellStyle name="標準 3 8" xfId="526"/>
    <cellStyle name="標準 3 9" xfId="545"/>
    <cellStyle name="標準 3_ＥＦテーブル定義書" xfId="493"/>
    <cellStyle name="標準 30" xfId="2"/>
    <cellStyle name="標準 30 2" xfId="613"/>
    <cellStyle name="標準 30 3" xfId="494"/>
    <cellStyle name="標準 31" xfId="495"/>
    <cellStyle name="標準 32" xfId="496"/>
    <cellStyle name="標準 33" xfId="497"/>
    <cellStyle name="標準 34" xfId="498"/>
    <cellStyle name="標準 35" xfId="535"/>
    <cellStyle name="標準 36" xfId="499"/>
    <cellStyle name="標準 37" xfId="500"/>
    <cellStyle name="標準 38" xfId="501"/>
    <cellStyle name="標準 39" xfId="520"/>
    <cellStyle name="標準 39 2" xfId="532"/>
    <cellStyle name="標準 39 2 2" xfId="595"/>
    <cellStyle name="標準 39 2 3" xfId="601"/>
    <cellStyle name="標準 39 2 4" xfId="574"/>
    <cellStyle name="標準 39 2 5" xfId="609"/>
    <cellStyle name="標準 39 2 6" xfId="555"/>
    <cellStyle name="標準 39 3" xfId="523"/>
    <cellStyle name="標準 39 3 2" xfId="596"/>
    <cellStyle name="標準 39 3 2 2" xfId="605"/>
    <cellStyle name="標準 39 3 3" xfId="602"/>
    <cellStyle name="標準 39 3 4" xfId="575"/>
    <cellStyle name="標準 39 3 5" xfId="608"/>
    <cellStyle name="標準 39 3 6" xfId="554"/>
    <cellStyle name="標準 39 4" xfId="594"/>
    <cellStyle name="標準 39 4 2" xfId="604"/>
    <cellStyle name="標準 39 4 3" xfId="612"/>
    <cellStyle name="標準 39 5" xfId="599"/>
    <cellStyle name="標準 39 6" xfId="592"/>
    <cellStyle name="標準 39 7" xfId="603"/>
    <cellStyle name="標準 39 8" xfId="556"/>
    <cellStyle name="標準 4" xfId="50"/>
    <cellStyle name="標準 4 10" xfId="644"/>
    <cellStyle name="標準 4 11" xfId="502"/>
    <cellStyle name="標準 4 2" xfId="51"/>
    <cellStyle name="標準 4 2 10" xfId="503"/>
    <cellStyle name="標準 4 2 2" xfId="578"/>
    <cellStyle name="標準 4 2 3" xfId="528"/>
    <cellStyle name="標準 4 2 4" xfId="539"/>
    <cellStyle name="標準 4 2 5" xfId="570"/>
    <cellStyle name="標準 4 2 6" xfId="546"/>
    <cellStyle name="標準 4 2 7" xfId="571"/>
    <cellStyle name="標準 4 2 8" xfId="562"/>
    <cellStyle name="標準 4 2 9" xfId="645"/>
    <cellStyle name="標準 4 3" xfId="61"/>
    <cellStyle name="標準 4 4" xfId="577"/>
    <cellStyle name="標準 4 5" xfId="540"/>
    <cellStyle name="標準 4 6" xfId="569"/>
    <cellStyle name="標準 4 7" xfId="547"/>
    <cellStyle name="標準 4 8" xfId="553"/>
    <cellStyle name="標準 4 9" xfId="563"/>
    <cellStyle name="標準 4_2X.【加入者・レセプト紐付け準備】20130805" xfId="504"/>
    <cellStyle name="標準 40" xfId="573"/>
    <cellStyle name="標準 41" xfId="588"/>
    <cellStyle name="標準 42" xfId="600"/>
    <cellStyle name="標準 43" xfId="566"/>
    <cellStyle name="標準 44" xfId="611"/>
    <cellStyle name="標準 5" xfId="52"/>
    <cellStyle name="標準 5 10" xfId="62"/>
    <cellStyle name="標準 5 2" xfId="53"/>
    <cellStyle name="標準 5 2 2" xfId="524"/>
    <cellStyle name="標準 5 2 3" xfId="521"/>
    <cellStyle name="標準 5 2 4" xfId="551"/>
    <cellStyle name="標準 5 2 5" xfId="647"/>
    <cellStyle name="標準 5 2 6" xfId="505"/>
    <cellStyle name="標準 5 3" xfId="537"/>
    <cellStyle name="標準 5 4" xfId="576"/>
    <cellStyle name="標準 5 5" xfId="538"/>
    <cellStyle name="標準 5 6" xfId="581"/>
    <cellStyle name="標準 5 7" xfId="610"/>
    <cellStyle name="標準 5 8" xfId="568"/>
    <cellStyle name="標準 5 9" xfId="646"/>
    <cellStyle name="標準 56" xfId="506"/>
    <cellStyle name="標準 58" xfId="507"/>
    <cellStyle name="標準 59" xfId="508"/>
    <cellStyle name="標準 6" xfId="54"/>
    <cellStyle name="標準 6 10" xfId="509"/>
    <cellStyle name="標準 6 2" xfId="582"/>
    <cellStyle name="標準 6 3" xfId="530"/>
    <cellStyle name="標準 6 4" xfId="580"/>
    <cellStyle name="標準 6 5" xfId="529"/>
    <cellStyle name="標準 6 6" xfId="544"/>
    <cellStyle name="標準 6 7" xfId="550"/>
    <cellStyle name="標準 6 8" xfId="561"/>
    <cellStyle name="標準 6 9" xfId="648"/>
    <cellStyle name="標準 61" xfId="510"/>
    <cellStyle name="標準 7" xfId="55"/>
    <cellStyle name="標準 7 10" xfId="511"/>
    <cellStyle name="標準 7 2" xfId="583"/>
    <cellStyle name="標準 7 3" xfId="531"/>
    <cellStyle name="標準 7 4" xfId="586"/>
    <cellStyle name="標準 7 5" xfId="591"/>
    <cellStyle name="標準 7 6" xfId="543"/>
    <cellStyle name="標準 7 7" xfId="607"/>
    <cellStyle name="標準 7 8" xfId="560"/>
    <cellStyle name="標準 7 9" xfId="649"/>
    <cellStyle name="標準 8" xfId="56"/>
    <cellStyle name="標準 8 10" xfId="650"/>
    <cellStyle name="標準 8 11" xfId="512"/>
    <cellStyle name="標準 8 2" xfId="513"/>
    <cellStyle name="標準 8 2 2" xfId="525"/>
    <cellStyle name="標準 8 2 3" xfId="522"/>
    <cellStyle name="標準 8 2 4" xfId="606"/>
    <cellStyle name="標準 8 3" xfId="584"/>
    <cellStyle name="標準 8 4" xfId="533"/>
    <cellStyle name="標準 8 5" xfId="585"/>
    <cellStyle name="標準 8 6" xfId="536"/>
    <cellStyle name="標準 8 7" xfId="542"/>
    <cellStyle name="標準 8 8" xfId="541"/>
    <cellStyle name="標準 8 9" xfId="559"/>
    <cellStyle name="標準 8_ＥＦテーブル定義書" xfId="514"/>
    <cellStyle name="標準 9" xfId="57"/>
    <cellStyle name="標準 9 2" xfId="587"/>
    <cellStyle name="標準 9 3" xfId="534"/>
    <cellStyle name="標準 9 4" xfId="589"/>
    <cellStyle name="標準 9 5" xfId="590"/>
    <cellStyle name="標準 9 6" xfId="549"/>
    <cellStyle name="標準 9 7" xfId="651"/>
    <cellStyle name="標準 9 8" xfId="515"/>
    <cellStyle name="磨葬e義" xfId="58"/>
    <cellStyle name="未定義" xfId="59"/>
    <cellStyle name="未定義 2" xfId="652"/>
    <cellStyle name="未定義 3" xfId="516"/>
    <cellStyle name="良い 2" xfId="517"/>
    <cellStyle name="良い 3" xfId="518"/>
    <cellStyle name="良い 4" xfId="5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98720117481448"/>
          <c:y val="3.054141004651649E-2"/>
          <c:w val="0.86949248002073687"/>
          <c:h val="0.84396595014950804"/>
        </c:manualLayout>
      </c:layout>
      <c:scatterChart>
        <c:scatterStyle val="lineMarker"/>
        <c:varyColors val="0"/>
        <c:ser>
          <c:idx val="1"/>
          <c:order val="0"/>
          <c:tx>
            <c:strRef>
              <c:f>戦略マトリックス!$W$40</c:f>
              <c:strCache>
                <c:ptCount val="1"/>
                <c:pt idx="0">
                  <c:v>0～6歳</c:v>
                </c:pt>
              </c:strCache>
            </c:strRef>
          </c:tx>
          <c:spPr>
            <a:ln>
              <a:noFill/>
            </a:ln>
          </c:spPr>
          <c:marker>
            <c:symbol val="circle"/>
            <c:size val="5"/>
            <c:spPr>
              <a:solidFill>
                <a:schemeClr val="accent1"/>
              </a:solidFill>
              <a:ln>
                <a:solidFill>
                  <a:schemeClr val="accent1"/>
                </a:solidFill>
              </a:ln>
            </c:spPr>
          </c:marker>
          <c:dLbls>
            <c:spPr>
              <a:noFill/>
              <a:ln>
                <a:noFill/>
              </a:ln>
              <a:effectLst/>
            </c:spPr>
            <c:txPr>
              <a:bodyPr/>
              <a:lstStyle/>
              <a:p>
                <a:pPr>
                  <a:defRPr sz="900">
                    <a:solidFill>
                      <a:schemeClr val="tx1">
                        <a:lumMod val="75000"/>
                        <a:lumOff val="25000"/>
                      </a:schemeClr>
                    </a:solidFill>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戦略マトリックス!$Y$40</c:f>
              <c:numCache>
                <c:formatCode>#,##0.00</c:formatCode>
                <c:ptCount val="1"/>
                <c:pt idx="0">
                  <c:v>0.13753985076904107</c:v>
                </c:pt>
              </c:numCache>
            </c:numRef>
          </c:xVal>
          <c:yVal>
            <c:numRef>
              <c:f>戦略マトリックス!$X$40</c:f>
              <c:numCache>
                <c:formatCode>#,##0.0</c:formatCode>
                <c:ptCount val="1"/>
                <c:pt idx="0">
                  <c:v>54.38861766377066</c:v>
                </c:pt>
              </c:numCache>
            </c:numRef>
          </c:yVal>
          <c:smooth val="0"/>
          <c:extLst>
            <c:ext xmlns:c16="http://schemas.microsoft.com/office/drawing/2014/chart" uri="{C3380CC4-5D6E-409C-BE32-E72D297353CC}">
              <c16:uniqueId val="{00000000-1A3E-47E6-8F21-70F0E6A6565A}"/>
            </c:ext>
          </c:extLst>
        </c:ser>
        <c:ser>
          <c:idx val="2"/>
          <c:order val="1"/>
          <c:tx>
            <c:strRef>
              <c:f>戦略マトリックス!$W$41</c:f>
              <c:strCache>
                <c:ptCount val="1"/>
                <c:pt idx="0">
                  <c:v>7～14歳</c:v>
                </c:pt>
              </c:strCache>
            </c:strRef>
          </c:tx>
          <c:spPr>
            <a:ln w="28575">
              <a:noFill/>
            </a:ln>
          </c:spPr>
          <c:marker>
            <c:symbol val="circle"/>
            <c:size val="5"/>
            <c:spPr>
              <a:solidFill>
                <a:srgbClr val="4F81BD"/>
              </a:solidFill>
              <a:ln>
                <a:solidFill>
                  <a:srgbClr val="4F81BD"/>
                </a:solidFill>
              </a:ln>
            </c:spPr>
          </c:marker>
          <c:dLbls>
            <c:spPr>
              <a:noFill/>
              <a:ln>
                <a:noFill/>
              </a:ln>
              <a:effectLst/>
            </c:spPr>
            <c:txPr>
              <a:bodyPr/>
              <a:lstStyle/>
              <a:p>
                <a:pPr>
                  <a:defRPr sz="900">
                    <a:solidFill>
                      <a:schemeClr val="tx1">
                        <a:lumMod val="75000"/>
                        <a:lumOff val="25000"/>
                      </a:schemeClr>
                    </a:solidFill>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戦略マトリックス!$Y$41</c:f>
              <c:numCache>
                <c:formatCode>#,##0.00</c:formatCode>
                <c:ptCount val="1"/>
                <c:pt idx="0">
                  <c:v>0.1924575036283761</c:v>
                </c:pt>
              </c:numCache>
            </c:numRef>
          </c:xVal>
          <c:yVal>
            <c:numRef>
              <c:f>戦略マトリックス!$X$41</c:f>
              <c:numCache>
                <c:formatCode>#,##0.0</c:formatCode>
                <c:ptCount val="1"/>
                <c:pt idx="0">
                  <c:v>61.575020291550693</c:v>
                </c:pt>
              </c:numCache>
            </c:numRef>
          </c:yVal>
          <c:smooth val="0"/>
          <c:extLst>
            <c:ext xmlns:c16="http://schemas.microsoft.com/office/drawing/2014/chart" uri="{C3380CC4-5D6E-409C-BE32-E72D297353CC}">
              <c16:uniqueId val="{00000001-1A3E-47E6-8F21-70F0E6A6565A}"/>
            </c:ext>
          </c:extLst>
        </c:ser>
        <c:ser>
          <c:idx val="3"/>
          <c:order val="2"/>
          <c:tx>
            <c:strRef>
              <c:f>戦略マトリックス!$W$42</c:f>
              <c:strCache>
                <c:ptCount val="1"/>
                <c:pt idx="0">
                  <c:v>15～39歳</c:v>
                </c:pt>
              </c:strCache>
            </c:strRef>
          </c:tx>
          <c:spPr>
            <a:ln w="28575">
              <a:noFill/>
            </a:ln>
          </c:spPr>
          <c:marker>
            <c:symbol val="circle"/>
            <c:size val="5"/>
            <c:spPr>
              <a:solidFill>
                <a:srgbClr val="4F81BD"/>
              </a:solidFill>
              <a:ln>
                <a:solidFill>
                  <a:srgbClr val="4F81BD"/>
                </a:solidFill>
              </a:ln>
            </c:spPr>
          </c:marker>
          <c:dLbls>
            <c:spPr>
              <a:noFill/>
              <a:ln>
                <a:noFill/>
              </a:ln>
              <a:effectLst/>
            </c:spPr>
            <c:txPr>
              <a:bodyPr/>
              <a:lstStyle/>
              <a:p>
                <a:pPr>
                  <a:defRPr sz="900">
                    <a:solidFill>
                      <a:schemeClr val="tx1">
                        <a:lumMod val="75000"/>
                        <a:lumOff val="25000"/>
                      </a:schemeClr>
                    </a:solidFill>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戦略マトリックス!$Y$42</c:f>
              <c:numCache>
                <c:formatCode>#,##0.00</c:formatCode>
                <c:ptCount val="1"/>
                <c:pt idx="0">
                  <c:v>0.3720652075086856</c:v>
                </c:pt>
              </c:numCache>
            </c:numRef>
          </c:xVal>
          <c:yVal>
            <c:numRef>
              <c:f>戦略マトリックス!$X$42</c:f>
              <c:numCache>
                <c:formatCode>#,##0.0</c:formatCode>
                <c:ptCount val="1"/>
                <c:pt idx="0">
                  <c:v>57.438251575014114</c:v>
                </c:pt>
              </c:numCache>
            </c:numRef>
          </c:yVal>
          <c:smooth val="0"/>
          <c:extLst>
            <c:ext xmlns:c16="http://schemas.microsoft.com/office/drawing/2014/chart" uri="{C3380CC4-5D6E-409C-BE32-E72D297353CC}">
              <c16:uniqueId val="{00000002-1A3E-47E6-8F21-70F0E6A6565A}"/>
            </c:ext>
          </c:extLst>
        </c:ser>
        <c:ser>
          <c:idx val="4"/>
          <c:order val="3"/>
          <c:tx>
            <c:strRef>
              <c:f>戦略マトリックス!$W$43</c:f>
              <c:strCache>
                <c:ptCount val="1"/>
                <c:pt idx="0">
                  <c:v>40～59歳</c:v>
                </c:pt>
              </c:strCache>
            </c:strRef>
          </c:tx>
          <c:spPr>
            <a:ln w="28575">
              <a:noFill/>
            </a:ln>
          </c:spPr>
          <c:marker>
            <c:symbol val="circle"/>
            <c:size val="5"/>
            <c:spPr>
              <a:solidFill>
                <a:srgbClr val="4F81BD"/>
              </a:solidFill>
              <a:ln>
                <a:solidFill>
                  <a:srgbClr val="4F81BD"/>
                </a:solidFill>
              </a:ln>
            </c:spPr>
          </c:marker>
          <c:dLbls>
            <c:spPr>
              <a:noFill/>
              <a:ln>
                <a:noFill/>
              </a:ln>
              <a:effectLst/>
            </c:spPr>
            <c:txPr>
              <a:bodyPr/>
              <a:lstStyle/>
              <a:p>
                <a:pPr>
                  <a:defRPr sz="900">
                    <a:solidFill>
                      <a:schemeClr val="tx1">
                        <a:lumMod val="75000"/>
                        <a:lumOff val="25000"/>
                      </a:schemeClr>
                    </a:solidFill>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戦略マトリックス!$Y$43</c:f>
              <c:numCache>
                <c:formatCode>#,##0.00</c:formatCode>
                <c:ptCount val="1"/>
                <c:pt idx="0">
                  <c:v>0.79518485380376203</c:v>
                </c:pt>
              </c:numCache>
            </c:numRef>
          </c:xVal>
          <c:yVal>
            <c:numRef>
              <c:f>戦略マトリックス!$X$43</c:f>
              <c:numCache>
                <c:formatCode>#,##0.0</c:formatCode>
                <c:ptCount val="1"/>
                <c:pt idx="0">
                  <c:v>55.894729656049577</c:v>
                </c:pt>
              </c:numCache>
            </c:numRef>
          </c:yVal>
          <c:smooth val="0"/>
          <c:extLst>
            <c:ext xmlns:c16="http://schemas.microsoft.com/office/drawing/2014/chart" uri="{C3380CC4-5D6E-409C-BE32-E72D297353CC}">
              <c16:uniqueId val="{00000003-1A3E-47E6-8F21-70F0E6A6565A}"/>
            </c:ext>
          </c:extLst>
        </c:ser>
        <c:ser>
          <c:idx val="5"/>
          <c:order val="4"/>
          <c:tx>
            <c:strRef>
              <c:f>戦略マトリックス!$W$44</c:f>
              <c:strCache>
                <c:ptCount val="1"/>
                <c:pt idx="0">
                  <c:v>60歳以上</c:v>
                </c:pt>
              </c:strCache>
            </c:strRef>
          </c:tx>
          <c:spPr>
            <a:ln w="28575">
              <a:noFill/>
            </a:ln>
          </c:spPr>
          <c:marker>
            <c:symbol val="circle"/>
            <c:size val="5"/>
            <c:spPr>
              <a:solidFill>
                <a:srgbClr val="4F81BD"/>
              </a:solidFill>
              <a:ln>
                <a:solidFill>
                  <a:srgbClr val="4F81BD"/>
                </a:solidFill>
              </a:ln>
            </c:spPr>
          </c:marker>
          <c:dLbls>
            <c:spPr>
              <a:noFill/>
              <a:ln>
                <a:noFill/>
              </a:ln>
              <a:effectLst/>
            </c:spPr>
            <c:txPr>
              <a:bodyPr/>
              <a:lstStyle/>
              <a:p>
                <a:pPr>
                  <a:defRPr sz="900">
                    <a:solidFill>
                      <a:schemeClr val="tx1">
                        <a:lumMod val="75000"/>
                        <a:lumOff val="25000"/>
                      </a:schemeClr>
                    </a:solidFill>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戦略マトリックス!$Y$44</c:f>
              <c:numCache>
                <c:formatCode>#,##0.00</c:formatCode>
                <c:ptCount val="1"/>
                <c:pt idx="0">
                  <c:v>0.80833714081986185</c:v>
                </c:pt>
              </c:numCache>
            </c:numRef>
          </c:xVal>
          <c:yVal>
            <c:numRef>
              <c:f>戦略マトリックス!$X$44</c:f>
              <c:numCache>
                <c:formatCode>#,##0.0</c:formatCode>
                <c:ptCount val="1"/>
                <c:pt idx="0">
                  <c:v>55.765991970364851</c:v>
                </c:pt>
              </c:numCache>
            </c:numRef>
          </c:yVal>
          <c:smooth val="0"/>
          <c:extLst>
            <c:ext xmlns:c16="http://schemas.microsoft.com/office/drawing/2014/chart" uri="{C3380CC4-5D6E-409C-BE32-E72D297353CC}">
              <c16:uniqueId val="{00000004-1A3E-47E6-8F21-70F0E6A6565A}"/>
            </c:ext>
          </c:extLst>
        </c:ser>
        <c:dLbls>
          <c:showLegendKey val="0"/>
          <c:showVal val="0"/>
          <c:showCatName val="0"/>
          <c:showSerName val="0"/>
          <c:showPercent val="0"/>
          <c:showBubbleSize val="0"/>
        </c:dLbls>
        <c:axId val="138251648"/>
        <c:axId val="150273408"/>
      </c:scatterChart>
      <c:valAx>
        <c:axId val="1382516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影響度</a:t>
                </a:r>
              </a:p>
            </c:rich>
          </c:tx>
          <c:overlay val="0"/>
          <c:spPr>
            <a:noFill/>
            <a:ln>
              <a:noFill/>
            </a:ln>
            <a:effectLst/>
          </c:sp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0273408"/>
        <c:crosses val="autoZero"/>
        <c:crossBetween val="midCat"/>
      </c:valAx>
      <c:valAx>
        <c:axId val="150273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偏差値</a:t>
                </a:r>
              </a:p>
            </c:rich>
          </c:tx>
          <c:overlay val="0"/>
          <c:spPr>
            <a:noFill/>
            <a:ln>
              <a:noFill/>
            </a:ln>
            <a:effectLst/>
          </c:spPr>
        </c:title>
        <c:numFmt formatCode="#,##0_);[Red]\(#,##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8251648"/>
        <c:crossesAt val="-5"/>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0000000000003" l="0.70000000000000062" r="0.70000000000000062" t="0.75000000000000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98720117481448"/>
          <c:y val="3.054141004651649E-2"/>
          <c:w val="0.86949248002073687"/>
          <c:h val="0.84396595014950826"/>
        </c:manualLayout>
      </c:layout>
      <c:scatterChart>
        <c:scatterStyle val="lineMarker"/>
        <c:varyColors val="0"/>
        <c:ser>
          <c:idx val="1"/>
          <c:order val="0"/>
          <c:tx>
            <c:strRef>
              <c:f>戦略マトリックス!$AA$40</c:f>
              <c:strCache>
                <c:ptCount val="1"/>
                <c:pt idx="0">
                  <c:v>0～6歳</c:v>
                </c:pt>
              </c:strCache>
            </c:strRef>
          </c:tx>
          <c:spPr>
            <a:ln>
              <a:noFill/>
            </a:ln>
          </c:spPr>
          <c:marker>
            <c:symbol val="circle"/>
            <c:size val="5"/>
            <c:spPr>
              <a:solidFill>
                <a:schemeClr val="accent1"/>
              </a:solidFill>
              <a:ln>
                <a:solidFill>
                  <a:schemeClr val="accent1"/>
                </a:solidFill>
              </a:ln>
            </c:spPr>
          </c:marker>
          <c:dLbls>
            <c:spPr>
              <a:noFill/>
              <a:ln>
                <a:noFill/>
              </a:ln>
              <a:effectLst/>
            </c:spPr>
            <c:txPr>
              <a:bodyPr/>
              <a:lstStyle/>
              <a:p>
                <a:pPr>
                  <a:defRPr sz="900">
                    <a:solidFill>
                      <a:schemeClr val="tx1">
                        <a:lumMod val="75000"/>
                        <a:lumOff val="25000"/>
                      </a:schemeClr>
                    </a:solidFill>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戦略マトリックス!$AC$40</c:f>
              <c:numCache>
                <c:formatCode>#,##0.00</c:formatCode>
                <c:ptCount val="1"/>
                <c:pt idx="0">
                  <c:v>0.13753985076904107</c:v>
                </c:pt>
              </c:numCache>
            </c:numRef>
          </c:xVal>
          <c:yVal>
            <c:numRef>
              <c:f>戦略マトリックス!$AB$40</c:f>
              <c:numCache>
                <c:formatCode>#,##0.0</c:formatCode>
                <c:ptCount val="1"/>
                <c:pt idx="0">
                  <c:v>54.38861766377066</c:v>
                </c:pt>
              </c:numCache>
            </c:numRef>
          </c:yVal>
          <c:smooth val="0"/>
          <c:extLst>
            <c:ext xmlns:c16="http://schemas.microsoft.com/office/drawing/2014/chart" uri="{C3380CC4-5D6E-409C-BE32-E72D297353CC}">
              <c16:uniqueId val="{00000000-EE83-4B34-ABA6-761640600B57}"/>
            </c:ext>
          </c:extLst>
        </c:ser>
        <c:ser>
          <c:idx val="2"/>
          <c:order val="1"/>
          <c:tx>
            <c:strRef>
              <c:f>戦略マトリックス!$AA$41</c:f>
              <c:strCache>
                <c:ptCount val="1"/>
                <c:pt idx="0">
                  <c:v>7～14歳</c:v>
                </c:pt>
              </c:strCache>
            </c:strRef>
          </c:tx>
          <c:spPr>
            <a:ln w="28575">
              <a:noFill/>
            </a:ln>
          </c:spPr>
          <c:marker>
            <c:symbol val="circle"/>
            <c:size val="5"/>
            <c:spPr>
              <a:solidFill>
                <a:srgbClr val="4F81BD"/>
              </a:solidFill>
              <a:ln>
                <a:solidFill>
                  <a:srgbClr val="4F81BD"/>
                </a:solidFill>
              </a:ln>
            </c:spPr>
          </c:marker>
          <c:dLbls>
            <c:spPr>
              <a:noFill/>
              <a:ln>
                <a:noFill/>
              </a:ln>
              <a:effectLst/>
            </c:spPr>
            <c:txPr>
              <a:bodyPr/>
              <a:lstStyle/>
              <a:p>
                <a:pPr>
                  <a:defRPr sz="900">
                    <a:solidFill>
                      <a:schemeClr val="tx1">
                        <a:lumMod val="75000"/>
                        <a:lumOff val="25000"/>
                      </a:schemeClr>
                    </a:solidFill>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戦略マトリックス!$AC$41</c:f>
              <c:numCache>
                <c:formatCode>#,##0.00</c:formatCode>
                <c:ptCount val="1"/>
                <c:pt idx="0">
                  <c:v>0.1924575036283761</c:v>
                </c:pt>
              </c:numCache>
            </c:numRef>
          </c:xVal>
          <c:yVal>
            <c:numRef>
              <c:f>戦略マトリックス!$AB$41</c:f>
              <c:numCache>
                <c:formatCode>#,##0.0</c:formatCode>
                <c:ptCount val="1"/>
                <c:pt idx="0">
                  <c:v>61.575020291550693</c:v>
                </c:pt>
              </c:numCache>
            </c:numRef>
          </c:yVal>
          <c:smooth val="0"/>
          <c:extLst>
            <c:ext xmlns:c16="http://schemas.microsoft.com/office/drawing/2014/chart" uri="{C3380CC4-5D6E-409C-BE32-E72D297353CC}">
              <c16:uniqueId val="{00000001-EE83-4B34-ABA6-761640600B57}"/>
            </c:ext>
          </c:extLst>
        </c:ser>
        <c:ser>
          <c:idx val="3"/>
          <c:order val="2"/>
          <c:tx>
            <c:strRef>
              <c:f>戦略マトリックス!$AA$42</c:f>
              <c:strCache>
                <c:ptCount val="1"/>
                <c:pt idx="0">
                  <c:v>15～39歳</c:v>
                </c:pt>
              </c:strCache>
            </c:strRef>
          </c:tx>
          <c:spPr>
            <a:ln w="28575">
              <a:noFill/>
            </a:ln>
          </c:spPr>
          <c:marker>
            <c:symbol val="circle"/>
            <c:size val="5"/>
            <c:spPr>
              <a:solidFill>
                <a:srgbClr val="4F81BD"/>
              </a:solidFill>
              <a:ln>
                <a:solidFill>
                  <a:srgbClr val="4F81BD"/>
                </a:solidFill>
              </a:ln>
            </c:spPr>
          </c:marker>
          <c:dLbls>
            <c:spPr>
              <a:noFill/>
              <a:ln>
                <a:noFill/>
              </a:ln>
              <a:effectLst/>
            </c:spPr>
            <c:txPr>
              <a:bodyPr/>
              <a:lstStyle/>
              <a:p>
                <a:pPr>
                  <a:defRPr sz="900">
                    <a:solidFill>
                      <a:schemeClr val="tx1">
                        <a:lumMod val="75000"/>
                        <a:lumOff val="25000"/>
                      </a:schemeClr>
                    </a:solidFill>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戦略マトリックス!$AC$42</c:f>
              <c:numCache>
                <c:formatCode>#,##0.00</c:formatCode>
                <c:ptCount val="1"/>
                <c:pt idx="0">
                  <c:v>0.3720652075086856</c:v>
                </c:pt>
              </c:numCache>
            </c:numRef>
          </c:xVal>
          <c:yVal>
            <c:numRef>
              <c:f>戦略マトリックス!$AB$42</c:f>
              <c:numCache>
                <c:formatCode>#,##0.0</c:formatCode>
                <c:ptCount val="1"/>
                <c:pt idx="0">
                  <c:v>57.438251575014114</c:v>
                </c:pt>
              </c:numCache>
            </c:numRef>
          </c:yVal>
          <c:smooth val="0"/>
          <c:extLst>
            <c:ext xmlns:c16="http://schemas.microsoft.com/office/drawing/2014/chart" uri="{C3380CC4-5D6E-409C-BE32-E72D297353CC}">
              <c16:uniqueId val="{00000002-EE83-4B34-ABA6-761640600B57}"/>
            </c:ext>
          </c:extLst>
        </c:ser>
        <c:ser>
          <c:idx val="4"/>
          <c:order val="3"/>
          <c:tx>
            <c:strRef>
              <c:f>戦略マトリックス!$AA$43</c:f>
              <c:strCache>
                <c:ptCount val="1"/>
                <c:pt idx="0">
                  <c:v>40～59歳</c:v>
                </c:pt>
              </c:strCache>
            </c:strRef>
          </c:tx>
          <c:spPr>
            <a:ln w="28575">
              <a:noFill/>
            </a:ln>
          </c:spPr>
          <c:marker>
            <c:symbol val="circle"/>
            <c:size val="5"/>
            <c:spPr>
              <a:solidFill>
                <a:srgbClr val="4F81BD"/>
              </a:solidFill>
              <a:ln>
                <a:solidFill>
                  <a:srgbClr val="4F81BD"/>
                </a:solidFill>
              </a:ln>
            </c:spPr>
          </c:marker>
          <c:dLbls>
            <c:spPr>
              <a:noFill/>
              <a:ln>
                <a:noFill/>
              </a:ln>
              <a:effectLst/>
            </c:spPr>
            <c:txPr>
              <a:bodyPr/>
              <a:lstStyle/>
              <a:p>
                <a:pPr>
                  <a:defRPr sz="900">
                    <a:solidFill>
                      <a:schemeClr val="tx1">
                        <a:lumMod val="75000"/>
                        <a:lumOff val="25000"/>
                      </a:schemeClr>
                    </a:solidFill>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戦略マトリックス!$AC$43</c:f>
              <c:numCache>
                <c:formatCode>#,##0.00</c:formatCode>
                <c:ptCount val="1"/>
                <c:pt idx="0">
                  <c:v>0.79518485380376203</c:v>
                </c:pt>
              </c:numCache>
            </c:numRef>
          </c:xVal>
          <c:yVal>
            <c:numRef>
              <c:f>戦略マトリックス!$AB$43</c:f>
              <c:numCache>
                <c:formatCode>#,##0.0</c:formatCode>
                <c:ptCount val="1"/>
                <c:pt idx="0">
                  <c:v>55.894729656049577</c:v>
                </c:pt>
              </c:numCache>
            </c:numRef>
          </c:yVal>
          <c:smooth val="0"/>
          <c:extLst>
            <c:ext xmlns:c16="http://schemas.microsoft.com/office/drawing/2014/chart" uri="{C3380CC4-5D6E-409C-BE32-E72D297353CC}">
              <c16:uniqueId val="{00000003-EE83-4B34-ABA6-761640600B57}"/>
            </c:ext>
          </c:extLst>
        </c:ser>
        <c:ser>
          <c:idx val="5"/>
          <c:order val="4"/>
          <c:tx>
            <c:strRef>
              <c:f>戦略マトリックス!$AA$44</c:f>
              <c:strCache>
                <c:ptCount val="1"/>
                <c:pt idx="0">
                  <c:v>60歳以上</c:v>
                </c:pt>
              </c:strCache>
            </c:strRef>
          </c:tx>
          <c:spPr>
            <a:ln w="28575">
              <a:noFill/>
            </a:ln>
          </c:spPr>
          <c:marker>
            <c:symbol val="circle"/>
            <c:size val="5"/>
            <c:spPr>
              <a:solidFill>
                <a:srgbClr val="4F81BD"/>
              </a:solidFill>
              <a:ln>
                <a:solidFill>
                  <a:srgbClr val="4F81BD"/>
                </a:solidFill>
              </a:ln>
            </c:spPr>
          </c:marker>
          <c:dLbls>
            <c:spPr>
              <a:noFill/>
              <a:ln>
                <a:noFill/>
              </a:ln>
              <a:effectLst/>
            </c:spPr>
            <c:txPr>
              <a:bodyPr/>
              <a:lstStyle/>
              <a:p>
                <a:pPr>
                  <a:defRPr sz="900">
                    <a:solidFill>
                      <a:schemeClr val="tx1">
                        <a:lumMod val="75000"/>
                        <a:lumOff val="25000"/>
                      </a:schemeClr>
                    </a:solidFill>
                  </a:defRPr>
                </a:pPr>
                <a:endParaRPr lang="ja-JP"/>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戦略マトリックス!$AC$44</c:f>
              <c:numCache>
                <c:formatCode>#,##0.00</c:formatCode>
                <c:ptCount val="1"/>
                <c:pt idx="0">
                  <c:v>0.80833714081986185</c:v>
                </c:pt>
              </c:numCache>
            </c:numRef>
          </c:xVal>
          <c:yVal>
            <c:numRef>
              <c:f>戦略マトリックス!$AB$44</c:f>
              <c:numCache>
                <c:formatCode>#,##0.0</c:formatCode>
                <c:ptCount val="1"/>
                <c:pt idx="0">
                  <c:v>55.765991970364851</c:v>
                </c:pt>
              </c:numCache>
            </c:numRef>
          </c:yVal>
          <c:smooth val="0"/>
          <c:extLst>
            <c:ext xmlns:c16="http://schemas.microsoft.com/office/drawing/2014/chart" uri="{C3380CC4-5D6E-409C-BE32-E72D297353CC}">
              <c16:uniqueId val="{00000004-EE83-4B34-ABA6-761640600B57}"/>
            </c:ext>
          </c:extLst>
        </c:ser>
        <c:dLbls>
          <c:showLegendKey val="0"/>
          <c:showVal val="0"/>
          <c:showCatName val="0"/>
          <c:showSerName val="0"/>
          <c:showPercent val="0"/>
          <c:showBubbleSize val="0"/>
        </c:dLbls>
        <c:axId val="121976704"/>
        <c:axId val="138252288"/>
      </c:scatterChart>
      <c:valAx>
        <c:axId val="1219767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影響度</a:t>
                </a:r>
              </a:p>
            </c:rich>
          </c:tx>
          <c:overlay val="0"/>
          <c:spPr>
            <a:noFill/>
            <a:ln>
              <a:noFill/>
            </a:ln>
            <a:effectLst/>
          </c:sp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8252288"/>
        <c:crosses val="autoZero"/>
        <c:crossBetween val="midCat"/>
      </c:valAx>
      <c:valAx>
        <c:axId val="138252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偏差値</a:t>
                </a:r>
              </a:p>
            </c:rich>
          </c:tx>
          <c:overlay val="0"/>
          <c:spPr>
            <a:noFill/>
            <a:ln>
              <a:noFill/>
            </a:ln>
            <a:effectLst/>
          </c:spPr>
        </c:title>
        <c:numFmt formatCode="#,##0_);[Red]\(#,##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1976704"/>
        <c:crossesAt val="-5"/>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000000000000322" l="0.70000000000000062" r="0.70000000000000062" t="0.750000000000003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xdr:colOff>
      <xdr:row>8</xdr:row>
      <xdr:rowOff>0</xdr:rowOff>
    </xdr:from>
    <xdr:to>
      <xdr:col>10</xdr:col>
      <xdr:colOff>0</xdr:colOff>
      <xdr:row>36</xdr:row>
      <xdr:rowOff>9525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46</xdr:row>
      <xdr:rowOff>0</xdr:rowOff>
    </xdr:from>
    <xdr:to>
      <xdr:col>15</xdr:col>
      <xdr:colOff>0</xdr:colOff>
      <xdr:row>73</xdr:row>
      <xdr:rowOff>0</xdr:rowOff>
    </xdr:to>
    <xdr:sp macro="" textlink="">
      <xdr:nvSpPr>
        <xdr:cNvPr id="3" name="テキスト ボックス 2"/>
        <xdr:cNvSpPr txBox="1"/>
      </xdr:nvSpPr>
      <xdr:spPr>
        <a:xfrm>
          <a:off x="171450" y="8153400"/>
          <a:ext cx="9601200" cy="4629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3</xdr:col>
      <xdr:colOff>432619</xdr:colOff>
      <xdr:row>50</xdr:row>
      <xdr:rowOff>26642</xdr:rowOff>
    </xdr:from>
    <xdr:to>
      <xdr:col>11</xdr:col>
      <xdr:colOff>251414</xdr:colOff>
      <xdr:row>72</xdr:row>
      <xdr:rowOff>107228</xdr:rowOff>
    </xdr:to>
    <xdr:pic>
      <xdr:nvPicPr>
        <xdr:cNvPr id="4" name="図 3"/>
        <xdr:cNvPicPr>
          <a:picLocks noChangeAspect="1"/>
        </xdr:cNvPicPr>
      </xdr:nvPicPr>
      <xdr:blipFill>
        <a:blip xmlns:r="http://schemas.openxmlformats.org/officeDocument/2006/relationships" r:embed="rId2" cstate="print"/>
        <a:stretch>
          <a:fillRect/>
        </a:stretch>
      </xdr:blipFill>
      <xdr:spPr>
        <a:xfrm>
          <a:off x="1975669" y="8865842"/>
          <a:ext cx="5305195" cy="3852486"/>
        </a:xfrm>
        <a:prstGeom prst="rect">
          <a:avLst/>
        </a:prstGeom>
      </xdr:spPr>
    </xdr:pic>
    <xdr:clientData/>
  </xdr:twoCellAnchor>
  <xdr:twoCellAnchor>
    <xdr:from>
      <xdr:col>7</xdr:col>
      <xdr:colOff>514015</xdr:colOff>
      <xdr:row>50</xdr:row>
      <xdr:rowOff>39594</xdr:rowOff>
    </xdr:from>
    <xdr:to>
      <xdr:col>7</xdr:col>
      <xdr:colOff>514015</xdr:colOff>
      <xdr:row>69</xdr:row>
      <xdr:rowOff>161890</xdr:rowOff>
    </xdr:to>
    <xdr:cxnSp macro="">
      <xdr:nvCxnSpPr>
        <xdr:cNvPr id="5" name="直線コネクタ 4"/>
        <xdr:cNvCxnSpPr/>
      </xdr:nvCxnSpPr>
      <xdr:spPr>
        <a:xfrm>
          <a:off x="4800265" y="8878794"/>
          <a:ext cx="0" cy="3379846"/>
        </a:xfrm>
        <a:prstGeom prst="line">
          <a:avLst/>
        </a:prstGeom>
        <a:ln w="19050">
          <a:solidFill>
            <a:srgbClr val="C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227478</xdr:colOff>
      <xdr:row>59</xdr:row>
      <xdr:rowOff>9139</xdr:rowOff>
    </xdr:from>
    <xdr:to>
      <xdr:col>11</xdr:col>
      <xdr:colOff>75071</xdr:colOff>
      <xdr:row>59</xdr:row>
      <xdr:rowOff>9139</xdr:rowOff>
    </xdr:to>
    <xdr:cxnSp macro="">
      <xdr:nvCxnSpPr>
        <xdr:cNvPr id="6" name="直線コネクタ 5"/>
        <xdr:cNvCxnSpPr/>
      </xdr:nvCxnSpPr>
      <xdr:spPr>
        <a:xfrm>
          <a:off x="2456328" y="10391389"/>
          <a:ext cx="4648193" cy="0"/>
        </a:xfrm>
        <a:prstGeom prst="line">
          <a:avLst/>
        </a:prstGeom>
        <a:ln w="19050">
          <a:solidFill>
            <a:srgbClr val="C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157370</xdr:colOff>
      <xdr:row>62</xdr:row>
      <xdr:rowOff>68649</xdr:rowOff>
    </xdr:from>
    <xdr:to>
      <xdr:col>3</xdr:col>
      <xdr:colOff>617272</xdr:colOff>
      <xdr:row>68</xdr:row>
      <xdr:rowOff>32528</xdr:rowOff>
    </xdr:to>
    <xdr:sp macro="" textlink="">
      <xdr:nvSpPr>
        <xdr:cNvPr id="7" name="テキスト ボックス 12"/>
        <xdr:cNvSpPr txBox="1"/>
      </xdr:nvSpPr>
      <xdr:spPr>
        <a:xfrm>
          <a:off x="328820" y="10965249"/>
          <a:ext cx="1831502" cy="992579"/>
        </a:xfrm>
        <a:prstGeom prst="rect">
          <a:avLst/>
        </a:prstGeom>
        <a:noFill/>
      </xdr:spPr>
      <xdr:txBody>
        <a:bodyPr wrap="square" rtlCol="0">
          <a:spAutoFit/>
        </a:bodyPr>
        <a:lstStyle>
          <a:defPPr>
            <a:defRPr lang="ja-JP"/>
          </a:defPPr>
          <a:lvl1pPr marL="0" algn="l" defTabSz="1072866" rtl="0" eaLnBrk="1" latinLnBrk="0" hangingPunct="1">
            <a:defRPr kumimoji="1" sz="2100" kern="1200">
              <a:solidFill>
                <a:schemeClr val="tx1"/>
              </a:solidFill>
              <a:latin typeface="+mn-lt"/>
              <a:ea typeface="+mn-ea"/>
              <a:cs typeface="+mn-cs"/>
            </a:defRPr>
          </a:lvl1pPr>
          <a:lvl2pPr marL="536433" algn="l" defTabSz="1072866" rtl="0" eaLnBrk="1" latinLnBrk="0" hangingPunct="1">
            <a:defRPr kumimoji="1" sz="2100" kern="1200">
              <a:solidFill>
                <a:schemeClr val="tx1"/>
              </a:solidFill>
              <a:latin typeface="+mn-lt"/>
              <a:ea typeface="+mn-ea"/>
              <a:cs typeface="+mn-cs"/>
            </a:defRPr>
          </a:lvl2pPr>
          <a:lvl3pPr marL="1072866" algn="l" defTabSz="1072866" rtl="0" eaLnBrk="1" latinLnBrk="0" hangingPunct="1">
            <a:defRPr kumimoji="1" sz="2100" kern="1200">
              <a:solidFill>
                <a:schemeClr val="tx1"/>
              </a:solidFill>
              <a:latin typeface="+mn-lt"/>
              <a:ea typeface="+mn-ea"/>
              <a:cs typeface="+mn-cs"/>
            </a:defRPr>
          </a:lvl3pPr>
          <a:lvl4pPr marL="1609298" algn="l" defTabSz="1072866" rtl="0" eaLnBrk="1" latinLnBrk="0" hangingPunct="1">
            <a:defRPr kumimoji="1" sz="2100" kern="1200">
              <a:solidFill>
                <a:schemeClr val="tx1"/>
              </a:solidFill>
              <a:latin typeface="+mn-lt"/>
              <a:ea typeface="+mn-ea"/>
              <a:cs typeface="+mn-cs"/>
            </a:defRPr>
          </a:lvl4pPr>
          <a:lvl5pPr marL="2145731" algn="l" defTabSz="1072866" rtl="0" eaLnBrk="1" latinLnBrk="0" hangingPunct="1">
            <a:defRPr kumimoji="1" sz="2100" kern="1200">
              <a:solidFill>
                <a:schemeClr val="tx1"/>
              </a:solidFill>
              <a:latin typeface="+mn-lt"/>
              <a:ea typeface="+mn-ea"/>
              <a:cs typeface="+mn-cs"/>
            </a:defRPr>
          </a:lvl5pPr>
          <a:lvl6pPr marL="2682164" algn="l" defTabSz="1072866" rtl="0" eaLnBrk="1" latinLnBrk="0" hangingPunct="1">
            <a:defRPr kumimoji="1" sz="2100" kern="1200">
              <a:solidFill>
                <a:schemeClr val="tx1"/>
              </a:solidFill>
              <a:latin typeface="+mn-lt"/>
              <a:ea typeface="+mn-ea"/>
              <a:cs typeface="+mn-cs"/>
            </a:defRPr>
          </a:lvl6pPr>
          <a:lvl7pPr marL="3218597" algn="l" defTabSz="1072866" rtl="0" eaLnBrk="1" latinLnBrk="0" hangingPunct="1">
            <a:defRPr kumimoji="1" sz="2100" kern="1200">
              <a:solidFill>
                <a:schemeClr val="tx1"/>
              </a:solidFill>
              <a:latin typeface="+mn-lt"/>
              <a:ea typeface="+mn-ea"/>
              <a:cs typeface="+mn-cs"/>
            </a:defRPr>
          </a:lvl7pPr>
          <a:lvl8pPr marL="3755029" algn="l" defTabSz="1072866" rtl="0" eaLnBrk="1" latinLnBrk="0" hangingPunct="1">
            <a:defRPr kumimoji="1" sz="2100" kern="1200">
              <a:solidFill>
                <a:schemeClr val="tx1"/>
              </a:solidFill>
              <a:latin typeface="+mn-lt"/>
              <a:ea typeface="+mn-ea"/>
              <a:cs typeface="+mn-cs"/>
            </a:defRPr>
          </a:lvl8pPr>
          <a:lvl9pPr marL="4291462" algn="l" defTabSz="1072866" rtl="0" eaLnBrk="1" latinLnBrk="0" hangingPunct="1">
            <a:defRPr kumimoji="1" sz="2100" kern="1200">
              <a:solidFill>
                <a:schemeClr val="tx1"/>
              </a:solidFill>
              <a:latin typeface="+mn-lt"/>
              <a:ea typeface="+mn-ea"/>
              <a:cs typeface="+mn-cs"/>
            </a:defRPr>
          </a:lvl9pPr>
        </a:lstStyle>
        <a:p>
          <a:r>
            <a:rPr kumimoji="1" lang="ja-JP" altLang="en-US" sz="1200">
              <a:solidFill>
                <a:schemeClr val="tx1"/>
              </a:solidFill>
              <a:latin typeface="メイリオ" pitchFamily="50" charset="-128"/>
              <a:ea typeface="メイリオ" pitchFamily="50" charset="-128"/>
              <a:cs typeface="メイリオ" pitchFamily="50" charset="-128"/>
            </a:rPr>
            <a:t>成績が悪く、マイナス影響も大き</a:t>
          </a:r>
          <a:r>
            <a:rPr lang="ja-JP" altLang="en-US" sz="1200">
              <a:solidFill>
                <a:schemeClr val="tx1"/>
              </a:solidFill>
              <a:latin typeface="メイリオ" pitchFamily="50" charset="-128"/>
              <a:ea typeface="メイリオ" pitchFamily="50" charset="-128"/>
              <a:cs typeface="メイリオ" pitchFamily="50" charset="-128"/>
            </a:rPr>
            <a:t>い領域。最優先で改善が必要。</a:t>
          </a:r>
          <a:endParaRPr kumimoji="1" lang="ja-JP" altLang="en-US" sz="1200">
            <a:solidFill>
              <a:schemeClr val="tx1"/>
            </a:solidFill>
            <a:latin typeface="メイリオ" pitchFamily="50" charset="-128"/>
            <a:ea typeface="メイリオ" pitchFamily="50" charset="-128"/>
            <a:cs typeface="メイリオ" pitchFamily="50" charset="-128"/>
          </a:endParaRPr>
        </a:p>
      </xdr:txBody>
    </xdr:sp>
    <xdr:clientData/>
  </xdr:twoCellAnchor>
  <xdr:twoCellAnchor>
    <xdr:from>
      <xdr:col>11</xdr:col>
      <xdr:colOff>385366</xdr:colOff>
      <xdr:row>61</xdr:row>
      <xdr:rowOff>81092</xdr:rowOff>
    </xdr:from>
    <xdr:to>
      <xdr:col>14</xdr:col>
      <xdr:colOff>159468</xdr:colOff>
      <xdr:row>69</xdr:row>
      <xdr:rowOff>2154</xdr:rowOff>
    </xdr:to>
    <xdr:sp macro="" textlink="">
      <xdr:nvSpPr>
        <xdr:cNvPr id="8" name="テキスト ボックス 16"/>
        <xdr:cNvSpPr txBox="1"/>
      </xdr:nvSpPr>
      <xdr:spPr>
        <a:xfrm>
          <a:off x="7414816" y="10806242"/>
          <a:ext cx="1831502" cy="1292662"/>
        </a:xfrm>
        <a:prstGeom prst="rect">
          <a:avLst/>
        </a:prstGeom>
        <a:noFill/>
      </xdr:spPr>
      <xdr:txBody>
        <a:bodyPr wrap="square" rtlCol="0">
          <a:spAutoFit/>
        </a:bodyPr>
        <a:lstStyle>
          <a:defPPr>
            <a:defRPr lang="ja-JP"/>
          </a:defPPr>
          <a:lvl1pPr marL="0" algn="l" defTabSz="1072866" rtl="0" eaLnBrk="1" latinLnBrk="0" hangingPunct="1">
            <a:defRPr kumimoji="1" sz="2100" kern="1200">
              <a:solidFill>
                <a:schemeClr val="tx1"/>
              </a:solidFill>
              <a:latin typeface="+mn-lt"/>
              <a:ea typeface="+mn-ea"/>
              <a:cs typeface="+mn-cs"/>
            </a:defRPr>
          </a:lvl1pPr>
          <a:lvl2pPr marL="536433" algn="l" defTabSz="1072866" rtl="0" eaLnBrk="1" latinLnBrk="0" hangingPunct="1">
            <a:defRPr kumimoji="1" sz="2100" kern="1200">
              <a:solidFill>
                <a:schemeClr val="tx1"/>
              </a:solidFill>
              <a:latin typeface="+mn-lt"/>
              <a:ea typeface="+mn-ea"/>
              <a:cs typeface="+mn-cs"/>
            </a:defRPr>
          </a:lvl2pPr>
          <a:lvl3pPr marL="1072866" algn="l" defTabSz="1072866" rtl="0" eaLnBrk="1" latinLnBrk="0" hangingPunct="1">
            <a:defRPr kumimoji="1" sz="2100" kern="1200">
              <a:solidFill>
                <a:schemeClr val="tx1"/>
              </a:solidFill>
              <a:latin typeface="+mn-lt"/>
              <a:ea typeface="+mn-ea"/>
              <a:cs typeface="+mn-cs"/>
            </a:defRPr>
          </a:lvl3pPr>
          <a:lvl4pPr marL="1609298" algn="l" defTabSz="1072866" rtl="0" eaLnBrk="1" latinLnBrk="0" hangingPunct="1">
            <a:defRPr kumimoji="1" sz="2100" kern="1200">
              <a:solidFill>
                <a:schemeClr val="tx1"/>
              </a:solidFill>
              <a:latin typeface="+mn-lt"/>
              <a:ea typeface="+mn-ea"/>
              <a:cs typeface="+mn-cs"/>
            </a:defRPr>
          </a:lvl4pPr>
          <a:lvl5pPr marL="2145731" algn="l" defTabSz="1072866" rtl="0" eaLnBrk="1" latinLnBrk="0" hangingPunct="1">
            <a:defRPr kumimoji="1" sz="2100" kern="1200">
              <a:solidFill>
                <a:schemeClr val="tx1"/>
              </a:solidFill>
              <a:latin typeface="+mn-lt"/>
              <a:ea typeface="+mn-ea"/>
              <a:cs typeface="+mn-cs"/>
            </a:defRPr>
          </a:lvl5pPr>
          <a:lvl6pPr marL="2682164" algn="l" defTabSz="1072866" rtl="0" eaLnBrk="1" latinLnBrk="0" hangingPunct="1">
            <a:defRPr kumimoji="1" sz="2100" kern="1200">
              <a:solidFill>
                <a:schemeClr val="tx1"/>
              </a:solidFill>
              <a:latin typeface="+mn-lt"/>
              <a:ea typeface="+mn-ea"/>
              <a:cs typeface="+mn-cs"/>
            </a:defRPr>
          </a:lvl6pPr>
          <a:lvl7pPr marL="3218597" algn="l" defTabSz="1072866" rtl="0" eaLnBrk="1" latinLnBrk="0" hangingPunct="1">
            <a:defRPr kumimoji="1" sz="2100" kern="1200">
              <a:solidFill>
                <a:schemeClr val="tx1"/>
              </a:solidFill>
              <a:latin typeface="+mn-lt"/>
              <a:ea typeface="+mn-ea"/>
              <a:cs typeface="+mn-cs"/>
            </a:defRPr>
          </a:lvl7pPr>
          <a:lvl8pPr marL="3755029" algn="l" defTabSz="1072866" rtl="0" eaLnBrk="1" latinLnBrk="0" hangingPunct="1">
            <a:defRPr kumimoji="1" sz="2100" kern="1200">
              <a:solidFill>
                <a:schemeClr val="tx1"/>
              </a:solidFill>
              <a:latin typeface="+mn-lt"/>
              <a:ea typeface="+mn-ea"/>
              <a:cs typeface="+mn-cs"/>
            </a:defRPr>
          </a:lvl8pPr>
          <a:lvl9pPr marL="4291462" algn="l" defTabSz="1072866" rtl="0" eaLnBrk="1" latinLnBrk="0" hangingPunct="1">
            <a:defRPr kumimoji="1" sz="2100" kern="1200">
              <a:solidFill>
                <a:schemeClr val="tx1"/>
              </a:solidFill>
              <a:latin typeface="+mn-lt"/>
              <a:ea typeface="+mn-ea"/>
              <a:cs typeface="+mn-cs"/>
            </a:defRPr>
          </a:lvl9pPr>
        </a:lstStyle>
        <a:p>
          <a:r>
            <a:rPr lang="ja-JP" altLang="en-US" sz="1200">
              <a:solidFill>
                <a:schemeClr val="tx1"/>
              </a:solidFill>
              <a:latin typeface="メイリオ" pitchFamily="50" charset="-128"/>
              <a:ea typeface="メイリオ" pitchFamily="50" charset="-128"/>
              <a:cs typeface="メイリオ" pitchFamily="50" charset="-128"/>
            </a:rPr>
            <a:t>成績</a:t>
          </a:r>
          <a:r>
            <a:rPr kumimoji="1" lang="ja-JP" altLang="en-US" sz="1200">
              <a:solidFill>
                <a:schemeClr val="tx1"/>
              </a:solidFill>
              <a:latin typeface="メイリオ" pitchFamily="50" charset="-128"/>
              <a:ea typeface="メイリオ" pitchFamily="50" charset="-128"/>
              <a:cs typeface="メイリオ" pitchFamily="50" charset="-128"/>
            </a:rPr>
            <a:t>が悪いが、マイナス影響は比較的小さい領域。</a:t>
          </a:r>
          <a:r>
            <a:rPr lang="ja-JP" altLang="en-US" sz="1200">
              <a:solidFill>
                <a:schemeClr val="tx1"/>
              </a:solidFill>
              <a:latin typeface="メイリオ" pitchFamily="50" charset="-128"/>
              <a:ea typeface="メイリオ" pitchFamily="50" charset="-128"/>
              <a:cs typeface="メイリオ" pitchFamily="50" charset="-128"/>
            </a:rPr>
            <a:t>最優先ではないが改善が必要。</a:t>
          </a:r>
          <a:endParaRPr kumimoji="1" lang="ja-JP" altLang="en-US" sz="1200">
            <a:solidFill>
              <a:schemeClr val="tx1"/>
            </a:solidFill>
            <a:latin typeface="メイリオ" pitchFamily="50" charset="-128"/>
            <a:ea typeface="メイリオ" pitchFamily="50" charset="-128"/>
            <a:cs typeface="メイリオ" pitchFamily="50" charset="-128"/>
          </a:endParaRPr>
        </a:p>
      </xdr:txBody>
    </xdr:sp>
    <xdr:clientData/>
  </xdr:twoCellAnchor>
  <xdr:twoCellAnchor>
    <xdr:from>
      <xdr:col>11</xdr:col>
      <xdr:colOff>363334</xdr:colOff>
      <xdr:row>50</xdr:row>
      <xdr:rowOff>95147</xdr:rowOff>
    </xdr:from>
    <xdr:to>
      <xdr:col>14</xdr:col>
      <xdr:colOff>137436</xdr:colOff>
      <xdr:row>58</xdr:row>
      <xdr:rowOff>16209</xdr:rowOff>
    </xdr:to>
    <xdr:sp macro="" textlink="">
      <xdr:nvSpPr>
        <xdr:cNvPr id="9" name="テキスト ボックス 17"/>
        <xdr:cNvSpPr txBox="1"/>
      </xdr:nvSpPr>
      <xdr:spPr>
        <a:xfrm>
          <a:off x="7392784" y="8934347"/>
          <a:ext cx="1831502" cy="1292662"/>
        </a:xfrm>
        <a:prstGeom prst="rect">
          <a:avLst/>
        </a:prstGeom>
        <a:noFill/>
      </xdr:spPr>
      <xdr:txBody>
        <a:bodyPr wrap="square" rtlCol="0">
          <a:spAutoFit/>
        </a:bodyPr>
        <a:lstStyle>
          <a:defPPr>
            <a:defRPr lang="ja-JP"/>
          </a:defPPr>
          <a:lvl1pPr marL="0" algn="l" defTabSz="1072866" rtl="0" eaLnBrk="1" latinLnBrk="0" hangingPunct="1">
            <a:defRPr kumimoji="1" sz="2100" kern="1200">
              <a:solidFill>
                <a:schemeClr val="tx1"/>
              </a:solidFill>
              <a:latin typeface="+mn-lt"/>
              <a:ea typeface="+mn-ea"/>
              <a:cs typeface="+mn-cs"/>
            </a:defRPr>
          </a:lvl1pPr>
          <a:lvl2pPr marL="536433" algn="l" defTabSz="1072866" rtl="0" eaLnBrk="1" latinLnBrk="0" hangingPunct="1">
            <a:defRPr kumimoji="1" sz="2100" kern="1200">
              <a:solidFill>
                <a:schemeClr val="tx1"/>
              </a:solidFill>
              <a:latin typeface="+mn-lt"/>
              <a:ea typeface="+mn-ea"/>
              <a:cs typeface="+mn-cs"/>
            </a:defRPr>
          </a:lvl2pPr>
          <a:lvl3pPr marL="1072866" algn="l" defTabSz="1072866" rtl="0" eaLnBrk="1" latinLnBrk="0" hangingPunct="1">
            <a:defRPr kumimoji="1" sz="2100" kern="1200">
              <a:solidFill>
                <a:schemeClr val="tx1"/>
              </a:solidFill>
              <a:latin typeface="+mn-lt"/>
              <a:ea typeface="+mn-ea"/>
              <a:cs typeface="+mn-cs"/>
            </a:defRPr>
          </a:lvl3pPr>
          <a:lvl4pPr marL="1609298" algn="l" defTabSz="1072866" rtl="0" eaLnBrk="1" latinLnBrk="0" hangingPunct="1">
            <a:defRPr kumimoji="1" sz="2100" kern="1200">
              <a:solidFill>
                <a:schemeClr val="tx1"/>
              </a:solidFill>
              <a:latin typeface="+mn-lt"/>
              <a:ea typeface="+mn-ea"/>
              <a:cs typeface="+mn-cs"/>
            </a:defRPr>
          </a:lvl4pPr>
          <a:lvl5pPr marL="2145731" algn="l" defTabSz="1072866" rtl="0" eaLnBrk="1" latinLnBrk="0" hangingPunct="1">
            <a:defRPr kumimoji="1" sz="2100" kern="1200">
              <a:solidFill>
                <a:schemeClr val="tx1"/>
              </a:solidFill>
              <a:latin typeface="+mn-lt"/>
              <a:ea typeface="+mn-ea"/>
              <a:cs typeface="+mn-cs"/>
            </a:defRPr>
          </a:lvl5pPr>
          <a:lvl6pPr marL="2682164" algn="l" defTabSz="1072866" rtl="0" eaLnBrk="1" latinLnBrk="0" hangingPunct="1">
            <a:defRPr kumimoji="1" sz="2100" kern="1200">
              <a:solidFill>
                <a:schemeClr val="tx1"/>
              </a:solidFill>
              <a:latin typeface="+mn-lt"/>
              <a:ea typeface="+mn-ea"/>
              <a:cs typeface="+mn-cs"/>
            </a:defRPr>
          </a:lvl6pPr>
          <a:lvl7pPr marL="3218597" algn="l" defTabSz="1072866" rtl="0" eaLnBrk="1" latinLnBrk="0" hangingPunct="1">
            <a:defRPr kumimoji="1" sz="2100" kern="1200">
              <a:solidFill>
                <a:schemeClr val="tx1"/>
              </a:solidFill>
              <a:latin typeface="+mn-lt"/>
              <a:ea typeface="+mn-ea"/>
              <a:cs typeface="+mn-cs"/>
            </a:defRPr>
          </a:lvl7pPr>
          <a:lvl8pPr marL="3755029" algn="l" defTabSz="1072866" rtl="0" eaLnBrk="1" latinLnBrk="0" hangingPunct="1">
            <a:defRPr kumimoji="1" sz="2100" kern="1200">
              <a:solidFill>
                <a:schemeClr val="tx1"/>
              </a:solidFill>
              <a:latin typeface="+mn-lt"/>
              <a:ea typeface="+mn-ea"/>
              <a:cs typeface="+mn-cs"/>
            </a:defRPr>
          </a:lvl8pPr>
          <a:lvl9pPr marL="4291462" algn="l" defTabSz="1072866" rtl="0" eaLnBrk="1" latinLnBrk="0" hangingPunct="1">
            <a:defRPr kumimoji="1" sz="2100" kern="1200">
              <a:solidFill>
                <a:schemeClr val="tx1"/>
              </a:solidFill>
              <a:latin typeface="+mn-lt"/>
              <a:ea typeface="+mn-ea"/>
              <a:cs typeface="+mn-cs"/>
            </a:defRPr>
          </a:lvl9pPr>
        </a:lstStyle>
        <a:p>
          <a:r>
            <a:rPr lang="ja-JP" altLang="en-US" sz="1200">
              <a:solidFill>
                <a:schemeClr val="tx1"/>
              </a:solidFill>
              <a:latin typeface="メイリオ" pitchFamily="50" charset="-128"/>
              <a:ea typeface="メイリオ" pitchFamily="50" charset="-128"/>
              <a:cs typeface="メイリオ" pitchFamily="50" charset="-128"/>
            </a:rPr>
            <a:t>比較的成績が良く</a:t>
          </a:r>
          <a:r>
            <a:rPr kumimoji="1" lang="ja-JP" altLang="en-US" sz="1200">
              <a:solidFill>
                <a:schemeClr val="tx1"/>
              </a:solidFill>
              <a:latin typeface="メイリオ" pitchFamily="50" charset="-128"/>
              <a:ea typeface="メイリオ" pitchFamily="50" charset="-128"/>
              <a:cs typeface="メイリオ" pitchFamily="50" charset="-128"/>
            </a:rPr>
            <a:t>、マイナス影響</a:t>
          </a:r>
          <a:r>
            <a:rPr lang="ja-JP" altLang="en-US" sz="1200">
              <a:solidFill>
                <a:schemeClr val="tx1"/>
              </a:solidFill>
              <a:latin typeface="メイリオ" pitchFamily="50" charset="-128"/>
              <a:ea typeface="メイリオ" pitchFamily="50" charset="-128"/>
              <a:cs typeface="メイリオ" pitchFamily="50" charset="-128"/>
            </a:rPr>
            <a:t>も</a:t>
          </a:r>
          <a:r>
            <a:rPr kumimoji="1" lang="ja-JP" altLang="en-US" sz="1200">
              <a:solidFill>
                <a:schemeClr val="tx1"/>
              </a:solidFill>
              <a:latin typeface="メイリオ" pitchFamily="50" charset="-128"/>
              <a:ea typeface="メイリオ" pitchFamily="50" charset="-128"/>
              <a:cs typeface="メイリオ" pitchFamily="50" charset="-128"/>
            </a:rPr>
            <a:t>小さい領域。</a:t>
          </a:r>
          <a:r>
            <a:rPr lang="ja-JP" altLang="en-US" sz="1200">
              <a:solidFill>
                <a:schemeClr val="tx1"/>
              </a:solidFill>
              <a:latin typeface="メイリオ" pitchFamily="50" charset="-128"/>
              <a:ea typeface="メイリオ" pitchFamily="50" charset="-128"/>
              <a:cs typeface="メイリオ" pitchFamily="50" charset="-128"/>
            </a:rPr>
            <a:t>現状を維持すれば十分と考えられる。</a:t>
          </a:r>
          <a:endParaRPr kumimoji="1" lang="ja-JP" altLang="en-US" sz="1200">
            <a:solidFill>
              <a:schemeClr val="tx1"/>
            </a:solidFill>
            <a:latin typeface="メイリオ" pitchFamily="50" charset="-128"/>
            <a:ea typeface="メイリオ" pitchFamily="50" charset="-128"/>
            <a:cs typeface="メイリオ" pitchFamily="50" charset="-128"/>
          </a:endParaRPr>
        </a:p>
      </xdr:txBody>
    </xdr:sp>
    <xdr:clientData/>
  </xdr:twoCellAnchor>
  <xdr:twoCellAnchor>
    <xdr:from>
      <xdr:col>1</xdr:col>
      <xdr:colOff>214520</xdr:colOff>
      <xdr:row>51</xdr:row>
      <xdr:rowOff>3126</xdr:rowOff>
    </xdr:from>
    <xdr:to>
      <xdr:col>3</xdr:col>
      <xdr:colOff>674422</xdr:colOff>
      <xdr:row>58</xdr:row>
      <xdr:rowOff>95638</xdr:rowOff>
    </xdr:to>
    <xdr:sp macro="" textlink="">
      <xdr:nvSpPr>
        <xdr:cNvPr id="10" name="テキスト ボックス 18"/>
        <xdr:cNvSpPr txBox="1"/>
      </xdr:nvSpPr>
      <xdr:spPr>
        <a:xfrm>
          <a:off x="385970" y="9013776"/>
          <a:ext cx="1831502" cy="1292662"/>
        </a:xfrm>
        <a:prstGeom prst="rect">
          <a:avLst/>
        </a:prstGeom>
        <a:noFill/>
      </xdr:spPr>
      <xdr:txBody>
        <a:bodyPr wrap="square" rtlCol="0">
          <a:spAutoFit/>
        </a:bodyPr>
        <a:lstStyle>
          <a:defPPr>
            <a:defRPr lang="ja-JP"/>
          </a:defPPr>
          <a:lvl1pPr marL="0" algn="l" defTabSz="1072866" rtl="0" eaLnBrk="1" latinLnBrk="0" hangingPunct="1">
            <a:defRPr kumimoji="1" sz="2100" kern="1200">
              <a:solidFill>
                <a:schemeClr val="tx1"/>
              </a:solidFill>
              <a:latin typeface="+mn-lt"/>
              <a:ea typeface="+mn-ea"/>
              <a:cs typeface="+mn-cs"/>
            </a:defRPr>
          </a:lvl1pPr>
          <a:lvl2pPr marL="536433" algn="l" defTabSz="1072866" rtl="0" eaLnBrk="1" latinLnBrk="0" hangingPunct="1">
            <a:defRPr kumimoji="1" sz="2100" kern="1200">
              <a:solidFill>
                <a:schemeClr val="tx1"/>
              </a:solidFill>
              <a:latin typeface="+mn-lt"/>
              <a:ea typeface="+mn-ea"/>
              <a:cs typeface="+mn-cs"/>
            </a:defRPr>
          </a:lvl2pPr>
          <a:lvl3pPr marL="1072866" algn="l" defTabSz="1072866" rtl="0" eaLnBrk="1" latinLnBrk="0" hangingPunct="1">
            <a:defRPr kumimoji="1" sz="2100" kern="1200">
              <a:solidFill>
                <a:schemeClr val="tx1"/>
              </a:solidFill>
              <a:latin typeface="+mn-lt"/>
              <a:ea typeface="+mn-ea"/>
              <a:cs typeface="+mn-cs"/>
            </a:defRPr>
          </a:lvl3pPr>
          <a:lvl4pPr marL="1609298" algn="l" defTabSz="1072866" rtl="0" eaLnBrk="1" latinLnBrk="0" hangingPunct="1">
            <a:defRPr kumimoji="1" sz="2100" kern="1200">
              <a:solidFill>
                <a:schemeClr val="tx1"/>
              </a:solidFill>
              <a:latin typeface="+mn-lt"/>
              <a:ea typeface="+mn-ea"/>
              <a:cs typeface="+mn-cs"/>
            </a:defRPr>
          </a:lvl4pPr>
          <a:lvl5pPr marL="2145731" algn="l" defTabSz="1072866" rtl="0" eaLnBrk="1" latinLnBrk="0" hangingPunct="1">
            <a:defRPr kumimoji="1" sz="2100" kern="1200">
              <a:solidFill>
                <a:schemeClr val="tx1"/>
              </a:solidFill>
              <a:latin typeface="+mn-lt"/>
              <a:ea typeface="+mn-ea"/>
              <a:cs typeface="+mn-cs"/>
            </a:defRPr>
          </a:lvl5pPr>
          <a:lvl6pPr marL="2682164" algn="l" defTabSz="1072866" rtl="0" eaLnBrk="1" latinLnBrk="0" hangingPunct="1">
            <a:defRPr kumimoji="1" sz="2100" kern="1200">
              <a:solidFill>
                <a:schemeClr val="tx1"/>
              </a:solidFill>
              <a:latin typeface="+mn-lt"/>
              <a:ea typeface="+mn-ea"/>
              <a:cs typeface="+mn-cs"/>
            </a:defRPr>
          </a:lvl6pPr>
          <a:lvl7pPr marL="3218597" algn="l" defTabSz="1072866" rtl="0" eaLnBrk="1" latinLnBrk="0" hangingPunct="1">
            <a:defRPr kumimoji="1" sz="2100" kern="1200">
              <a:solidFill>
                <a:schemeClr val="tx1"/>
              </a:solidFill>
              <a:latin typeface="+mn-lt"/>
              <a:ea typeface="+mn-ea"/>
              <a:cs typeface="+mn-cs"/>
            </a:defRPr>
          </a:lvl7pPr>
          <a:lvl8pPr marL="3755029" algn="l" defTabSz="1072866" rtl="0" eaLnBrk="1" latinLnBrk="0" hangingPunct="1">
            <a:defRPr kumimoji="1" sz="2100" kern="1200">
              <a:solidFill>
                <a:schemeClr val="tx1"/>
              </a:solidFill>
              <a:latin typeface="+mn-lt"/>
              <a:ea typeface="+mn-ea"/>
              <a:cs typeface="+mn-cs"/>
            </a:defRPr>
          </a:lvl8pPr>
          <a:lvl9pPr marL="4291462" algn="l" defTabSz="1072866" rtl="0" eaLnBrk="1" latinLnBrk="0" hangingPunct="1">
            <a:defRPr kumimoji="1" sz="2100" kern="1200">
              <a:solidFill>
                <a:schemeClr val="tx1"/>
              </a:solidFill>
              <a:latin typeface="+mn-lt"/>
              <a:ea typeface="+mn-ea"/>
              <a:cs typeface="+mn-cs"/>
            </a:defRPr>
          </a:lvl9pPr>
        </a:lstStyle>
        <a:p>
          <a:r>
            <a:rPr kumimoji="1" lang="ja-JP" altLang="en-US" sz="1200">
              <a:solidFill>
                <a:schemeClr val="tx1"/>
              </a:solidFill>
              <a:latin typeface="メイリオ" pitchFamily="50" charset="-128"/>
              <a:ea typeface="メイリオ" pitchFamily="50" charset="-128"/>
              <a:cs typeface="メイリオ" pitchFamily="50" charset="-128"/>
            </a:rPr>
            <a:t>比較的成績は良いが、マイナス影響が大き</a:t>
          </a:r>
          <a:r>
            <a:rPr lang="ja-JP" altLang="en-US" sz="1200">
              <a:solidFill>
                <a:schemeClr val="tx1"/>
              </a:solidFill>
              <a:latin typeface="メイリオ" pitchFamily="50" charset="-128"/>
              <a:ea typeface="メイリオ" pitchFamily="50" charset="-128"/>
              <a:cs typeface="メイリオ" pitchFamily="50" charset="-128"/>
            </a:rPr>
            <a:t>い領域。偏差値の水準を保つよう注意する。</a:t>
          </a:r>
          <a:endParaRPr kumimoji="1" lang="ja-JP" altLang="en-US" sz="1200">
            <a:solidFill>
              <a:schemeClr val="tx1"/>
            </a:solidFill>
            <a:latin typeface="メイリオ" pitchFamily="50" charset="-128"/>
            <a:ea typeface="メイリオ" pitchFamily="50" charset="-128"/>
            <a:cs typeface="メイリオ" pitchFamily="50" charset="-128"/>
          </a:endParaRPr>
        </a:p>
      </xdr:txBody>
    </xdr:sp>
    <xdr:clientData/>
  </xdr:twoCellAnchor>
  <xdr:twoCellAnchor>
    <xdr:from>
      <xdr:col>1</xdr:col>
      <xdr:colOff>171450</xdr:colOff>
      <xdr:row>46</xdr:row>
      <xdr:rowOff>149330</xdr:rowOff>
    </xdr:from>
    <xdr:to>
      <xdr:col>5</xdr:col>
      <xdr:colOff>37164</xdr:colOff>
      <xdr:row>48</xdr:row>
      <xdr:rowOff>131340</xdr:rowOff>
    </xdr:to>
    <xdr:sp macro="" textlink="">
      <xdr:nvSpPr>
        <xdr:cNvPr id="11" name="角丸四角形 10"/>
        <xdr:cNvSpPr/>
      </xdr:nvSpPr>
      <xdr:spPr>
        <a:xfrm>
          <a:off x="339538" y="7982242"/>
          <a:ext cx="2599950" cy="318186"/>
        </a:xfrm>
        <a:prstGeom prst="roundRect">
          <a:avLst>
            <a:gd name="adj" fmla="val 50000"/>
          </a:avLst>
        </a:prstGeom>
        <a:solidFill>
          <a:srgbClr val="0070C0"/>
        </a:solidFill>
        <a:ln>
          <a:noFill/>
          <a:tailEnd type="arrow"/>
        </a:ln>
      </xdr:spPr>
      <xdr:style>
        <a:lnRef idx="1">
          <a:schemeClr val="accent1"/>
        </a:lnRef>
        <a:fillRef idx="0">
          <a:schemeClr val="accent1"/>
        </a:fillRef>
        <a:effectRef idx="0">
          <a:schemeClr val="accent1"/>
        </a:effectRef>
        <a:fontRef idx="minor">
          <a:schemeClr val="tx1"/>
        </a:fontRef>
      </xdr:style>
      <xdr:txBody>
        <a:bodyPr wrap="square" tIns="72000" rtlCol="0" anchor="ctr"/>
        <a:lstStyle>
          <a:defPPr>
            <a:defRPr lang="ja-JP"/>
          </a:defPPr>
          <a:lvl1pPr marL="0" algn="l" defTabSz="1072866" rtl="0" eaLnBrk="1" latinLnBrk="0" hangingPunct="1">
            <a:defRPr kumimoji="1" sz="2100" kern="1200">
              <a:solidFill>
                <a:schemeClr val="tx1"/>
              </a:solidFill>
              <a:latin typeface="+mn-lt"/>
              <a:ea typeface="+mn-ea"/>
              <a:cs typeface="+mn-cs"/>
            </a:defRPr>
          </a:lvl1pPr>
          <a:lvl2pPr marL="536433" algn="l" defTabSz="1072866" rtl="0" eaLnBrk="1" latinLnBrk="0" hangingPunct="1">
            <a:defRPr kumimoji="1" sz="2100" kern="1200">
              <a:solidFill>
                <a:schemeClr val="tx1"/>
              </a:solidFill>
              <a:latin typeface="+mn-lt"/>
              <a:ea typeface="+mn-ea"/>
              <a:cs typeface="+mn-cs"/>
            </a:defRPr>
          </a:lvl2pPr>
          <a:lvl3pPr marL="1072866" algn="l" defTabSz="1072866" rtl="0" eaLnBrk="1" latinLnBrk="0" hangingPunct="1">
            <a:defRPr kumimoji="1" sz="2100" kern="1200">
              <a:solidFill>
                <a:schemeClr val="tx1"/>
              </a:solidFill>
              <a:latin typeface="+mn-lt"/>
              <a:ea typeface="+mn-ea"/>
              <a:cs typeface="+mn-cs"/>
            </a:defRPr>
          </a:lvl3pPr>
          <a:lvl4pPr marL="1609298" algn="l" defTabSz="1072866" rtl="0" eaLnBrk="1" latinLnBrk="0" hangingPunct="1">
            <a:defRPr kumimoji="1" sz="2100" kern="1200">
              <a:solidFill>
                <a:schemeClr val="tx1"/>
              </a:solidFill>
              <a:latin typeface="+mn-lt"/>
              <a:ea typeface="+mn-ea"/>
              <a:cs typeface="+mn-cs"/>
            </a:defRPr>
          </a:lvl4pPr>
          <a:lvl5pPr marL="2145731" algn="l" defTabSz="1072866" rtl="0" eaLnBrk="1" latinLnBrk="0" hangingPunct="1">
            <a:defRPr kumimoji="1" sz="2100" kern="1200">
              <a:solidFill>
                <a:schemeClr val="tx1"/>
              </a:solidFill>
              <a:latin typeface="+mn-lt"/>
              <a:ea typeface="+mn-ea"/>
              <a:cs typeface="+mn-cs"/>
            </a:defRPr>
          </a:lvl5pPr>
          <a:lvl6pPr marL="2682164" algn="l" defTabSz="1072866" rtl="0" eaLnBrk="1" latinLnBrk="0" hangingPunct="1">
            <a:defRPr kumimoji="1" sz="2100" kern="1200">
              <a:solidFill>
                <a:schemeClr val="tx1"/>
              </a:solidFill>
              <a:latin typeface="+mn-lt"/>
              <a:ea typeface="+mn-ea"/>
              <a:cs typeface="+mn-cs"/>
            </a:defRPr>
          </a:lvl6pPr>
          <a:lvl7pPr marL="3218597" algn="l" defTabSz="1072866" rtl="0" eaLnBrk="1" latinLnBrk="0" hangingPunct="1">
            <a:defRPr kumimoji="1" sz="2100" kern="1200">
              <a:solidFill>
                <a:schemeClr val="tx1"/>
              </a:solidFill>
              <a:latin typeface="+mn-lt"/>
              <a:ea typeface="+mn-ea"/>
              <a:cs typeface="+mn-cs"/>
            </a:defRPr>
          </a:lvl7pPr>
          <a:lvl8pPr marL="3755029" algn="l" defTabSz="1072866" rtl="0" eaLnBrk="1" latinLnBrk="0" hangingPunct="1">
            <a:defRPr kumimoji="1" sz="2100" kern="1200">
              <a:solidFill>
                <a:schemeClr val="tx1"/>
              </a:solidFill>
              <a:latin typeface="+mn-lt"/>
              <a:ea typeface="+mn-ea"/>
              <a:cs typeface="+mn-cs"/>
            </a:defRPr>
          </a:lvl8pPr>
          <a:lvl9pPr marL="4291462" algn="l" defTabSz="1072866" rtl="0" eaLnBrk="1" latinLnBrk="0" hangingPunct="1">
            <a:defRPr kumimoji="1" sz="2100" kern="1200">
              <a:solidFill>
                <a:schemeClr val="tx1"/>
              </a:solidFill>
              <a:latin typeface="+mn-lt"/>
              <a:ea typeface="+mn-ea"/>
              <a:cs typeface="+mn-cs"/>
            </a:defRPr>
          </a:lvl9pPr>
        </a:lstStyle>
        <a:p>
          <a:pPr algn="ctr"/>
          <a:r>
            <a:rPr lang="ja-JP" altLang="en-US" sz="1200" b="1">
              <a:solidFill>
                <a:schemeClr val="bg1"/>
              </a:solidFill>
              <a:latin typeface="メイリオ" pitchFamily="50" charset="-128"/>
              <a:ea typeface="メイリオ" pitchFamily="50" charset="-128"/>
              <a:cs typeface="メイリオ" pitchFamily="50" charset="-128"/>
            </a:rPr>
            <a:t>戦略マトリックスの使用例</a:t>
          </a:r>
          <a:endParaRPr kumimoji="1" lang="ja-JP" altLang="en-US" sz="1200" b="1">
            <a:solidFill>
              <a:schemeClr val="bg1"/>
            </a:solidFill>
            <a:latin typeface="メイリオ" pitchFamily="50" charset="-128"/>
            <a:ea typeface="メイリオ" pitchFamily="50" charset="-128"/>
            <a:cs typeface="メイリオ" pitchFamily="50" charset="-128"/>
          </a:endParaRPr>
        </a:p>
      </xdr:txBody>
    </xdr:sp>
    <xdr:clientData/>
  </xdr:twoCellAnchor>
  <xdr:twoCellAnchor>
    <xdr:from>
      <xdr:col>4</xdr:col>
      <xdr:colOff>335490</xdr:colOff>
      <xdr:row>68</xdr:row>
      <xdr:rowOff>68637</xdr:rowOff>
    </xdr:from>
    <xdr:to>
      <xdr:col>7</xdr:col>
      <xdr:colOff>104606</xdr:colOff>
      <xdr:row>69</xdr:row>
      <xdr:rowOff>166420</xdr:rowOff>
    </xdr:to>
    <xdr:sp macro="" textlink="">
      <xdr:nvSpPr>
        <xdr:cNvPr id="12" name="片側の 2 つの角を丸めた四角形 11"/>
        <xdr:cNvSpPr/>
      </xdr:nvSpPr>
      <xdr:spPr>
        <a:xfrm>
          <a:off x="2564340" y="11993937"/>
          <a:ext cx="1826516" cy="269233"/>
        </a:xfrm>
        <a:prstGeom prst="round2SameRect">
          <a:avLst>
            <a:gd name="adj1" fmla="val 16667"/>
            <a:gd name="adj2" fmla="val 15984"/>
          </a:avLst>
        </a:prstGeom>
        <a:solidFill>
          <a:srgbClr val="FF0000"/>
        </a:solidFill>
        <a:ln>
          <a:solidFill>
            <a:srgbClr val="002060"/>
          </a:solidFill>
          <a:tailEnd type="arrow"/>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1072866" rtl="0" eaLnBrk="1" latinLnBrk="0" hangingPunct="1">
            <a:defRPr kumimoji="1" sz="2100" kern="1200">
              <a:solidFill>
                <a:schemeClr val="tx1"/>
              </a:solidFill>
              <a:latin typeface="+mn-lt"/>
              <a:ea typeface="+mn-ea"/>
              <a:cs typeface="+mn-cs"/>
            </a:defRPr>
          </a:lvl1pPr>
          <a:lvl2pPr marL="536433" algn="l" defTabSz="1072866" rtl="0" eaLnBrk="1" latinLnBrk="0" hangingPunct="1">
            <a:defRPr kumimoji="1" sz="2100" kern="1200">
              <a:solidFill>
                <a:schemeClr val="tx1"/>
              </a:solidFill>
              <a:latin typeface="+mn-lt"/>
              <a:ea typeface="+mn-ea"/>
              <a:cs typeface="+mn-cs"/>
            </a:defRPr>
          </a:lvl2pPr>
          <a:lvl3pPr marL="1072866" algn="l" defTabSz="1072866" rtl="0" eaLnBrk="1" latinLnBrk="0" hangingPunct="1">
            <a:defRPr kumimoji="1" sz="2100" kern="1200">
              <a:solidFill>
                <a:schemeClr val="tx1"/>
              </a:solidFill>
              <a:latin typeface="+mn-lt"/>
              <a:ea typeface="+mn-ea"/>
              <a:cs typeface="+mn-cs"/>
            </a:defRPr>
          </a:lvl3pPr>
          <a:lvl4pPr marL="1609298" algn="l" defTabSz="1072866" rtl="0" eaLnBrk="1" latinLnBrk="0" hangingPunct="1">
            <a:defRPr kumimoji="1" sz="2100" kern="1200">
              <a:solidFill>
                <a:schemeClr val="tx1"/>
              </a:solidFill>
              <a:latin typeface="+mn-lt"/>
              <a:ea typeface="+mn-ea"/>
              <a:cs typeface="+mn-cs"/>
            </a:defRPr>
          </a:lvl4pPr>
          <a:lvl5pPr marL="2145731" algn="l" defTabSz="1072866" rtl="0" eaLnBrk="1" latinLnBrk="0" hangingPunct="1">
            <a:defRPr kumimoji="1" sz="2100" kern="1200">
              <a:solidFill>
                <a:schemeClr val="tx1"/>
              </a:solidFill>
              <a:latin typeface="+mn-lt"/>
              <a:ea typeface="+mn-ea"/>
              <a:cs typeface="+mn-cs"/>
            </a:defRPr>
          </a:lvl5pPr>
          <a:lvl6pPr marL="2682164" algn="l" defTabSz="1072866" rtl="0" eaLnBrk="1" latinLnBrk="0" hangingPunct="1">
            <a:defRPr kumimoji="1" sz="2100" kern="1200">
              <a:solidFill>
                <a:schemeClr val="tx1"/>
              </a:solidFill>
              <a:latin typeface="+mn-lt"/>
              <a:ea typeface="+mn-ea"/>
              <a:cs typeface="+mn-cs"/>
            </a:defRPr>
          </a:lvl6pPr>
          <a:lvl7pPr marL="3218597" algn="l" defTabSz="1072866" rtl="0" eaLnBrk="1" latinLnBrk="0" hangingPunct="1">
            <a:defRPr kumimoji="1" sz="2100" kern="1200">
              <a:solidFill>
                <a:schemeClr val="tx1"/>
              </a:solidFill>
              <a:latin typeface="+mn-lt"/>
              <a:ea typeface="+mn-ea"/>
              <a:cs typeface="+mn-cs"/>
            </a:defRPr>
          </a:lvl7pPr>
          <a:lvl8pPr marL="3755029" algn="l" defTabSz="1072866" rtl="0" eaLnBrk="1" latinLnBrk="0" hangingPunct="1">
            <a:defRPr kumimoji="1" sz="2100" kern="1200">
              <a:solidFill>
                <a:schemeClr val="tx1"/>
              </a:solidFill>
              <a:latin typeface="+mn-lt"/>
              <a:ea typeface="+mn-ea"/>
              <a:cs typeface="+mn-cs"/>
            </a:defRPr>
          </a:lvl8pPr>
          <a:lvl9pPr marL="4291462" algn="l" defTabSz="1072866" rtl="0" eaLnBrk="1" latinLnBrk="0" hangingPunct="1">
            <a:defRPr kumimoji="1" sz="2100" kern="1200">
              <a:solidFill>
                <a:schemeClr val="tx1"/>
              </a:solidFill>
              <a:latin typeface="+mn-lt"/>
              <a:ea typeface="+mn-ea"/>
              <a:cs typeface="+mn-cs"/>
            </a:defRPr>
          </a:lvl9pPr>
        </a:lstStyle>
        <a:p>
          <a:pPr algn="ctr"/>
          <a:r>
            <a:rPr lang="ja-JP" altLang="en-US" sz="1200" b="1">
              <a:solidFill>
                <a:schemeClr val="bg1"/>
              </a:solidFill>
              <a:latin typeface="メイリオ" pitchFamily="50" charset="-128"/>
              <a:ea typeface="メイリオ" pitchFamily="50" charset="-128"/>
              <a:cs typeface="メイリオ" pitchFamily="50" charset="-128"/>
            </a:rPr>
            <a:t>領域</a:t>
          </a:r>
          <a:r>
            <a:rPr lang="en-US" altLang="ja-JP" sz="1200" b="1">
              <a:solidFill>
                <a:schemeClr val="bg1"/>
              </a:solidFill>
              <a:latin typeface="メイリオ" pitchFamily="50" charset="-128"/>
              <a:ea typeface="メイリオ" pitchFamily="50" charset="-128"/>
              <a:cs typeface="メイリオ" pitchFamily="50" charset="-128"/>
            </a:rPr>
            <a:t>1</a:t>
          </a:r>
          <a:r>
            <a:rPr lang="ja-JP" altLang="en-US" sz="1200" b="1">
              <a:solidFill>
                <a:schemeClr val="bg1"/>
              </a:solidFill>
              <a:latin typeface="メイリオ" pitchFamily="50" charset="-128"/>
              <a:ea typeface="メイリオ" pitchFamily="50" charset="-128"/>
              <a:cs typeface="メイリオ" pitchFamily="50" charset="-128"/>
            </a:rPr>
            <a:t>：最優先改善</a:t>
          </a:r>
        </a:p>
      </xdr:txBody>
    </xdr:sp>
    <xdr:clientData/>
  </xdr:twoCellAnchor>
  <xdr:twoCellAnchor>
    <xdr:from>
      <xdr:col>8</xdr:col>
      <xdr:colOff>230270</xdr:colOff>
      <xdr:row>68</xdr:row>
      <xdr:rowOff>85842</xdr:rowOff>
    </xdr:from>
    <xdr:to>
      <xdr:col>10</xdr:col>
      <xdr:colOff>685186</xdr:colOff>
      <xdr:row>70</xdr:row>
      <xdr:rowOff>12175</xdr:rowOff>
    </xdr:to>
    <xdr:sp macro="" textlink="">
      <xdr:nvSpPr>
        <xdr:cNvPr id="13" name="片側の 2 つの角を丸めた四角形 12"/>
        <xdr:cNvSpPr/>
      </xdr:nvSpPr>
      <xdr:spPr>
        <a:xfrm>
          <a:off x="5202320" y="12011142"/>
          <a:ext cx="1826516" cy="269233"/>
        </a:xfrm>
        <a:prstGeom prst="round2SameRect">
          <a:avLst>
            <a:gd name="adj1" fmla="val 16667"/>
            <a:gd name="adj2" fmla="val 15984"/>
          </a:avLst>
        </a:prstGeom>
        <a:solidFill>
          <a:srgbClr val="002060"/>
        </a:solidFill>
        <a:ln>
          <a:solidFill>
            <a:srgbClr val="002060"/>
          </a:solidFill>
          <a:tailEnd type="arrow"/>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1072866" rtl="0" eaLnBrk="1" latinLnBrk="0" hangingPunct="1">
            <a:defRPr kumimoji="1" sz="2100" kern="1200">
              <a:solidFill>
                <a:schemeClr val="tx1"/>
              </a:solidFill>
              <a:latin typeface="+mn-lt"/>
              <a:ea typeface="+mn-ea"/>
              <a:cs typeface="+mn-cs"/>
            </a:defRPr>
          </a:lvl1pPr>
          <a:lvl2pPr marL="536433" algn="l" defTabSz="1072866" rtl="0" eaLnBrk="1" latinLnBrk="0" hangingPunct="1">
            <a:defRPr kumimoji="1" sz="2100" kern="1200">
              <a:solidFill>
                <a:schemeClr val="tx1"/>
              </a:solidFill>
              <a:latin typeface="+mn-lt"/>
              <a:ea typeface="+mn-ea"/>
              <a:cs typeface="+mn-cs"/>
            </a:defRPr>
          </a:lvl2pPr>
          <a:lvl3pPr marL="1072866" algn="l" defTabSz="1072866" rtl="0" eaLnBrk="1" latinLnBrk="0" hangingPunct="1">
            <a:defRPr kumimoji="1" sz="2100" kern="1200">
              <a:solidFill>
                <a:schemeClr val="tx1"/>
              </a:solidFill>
              <a:latin typeface="+mn-lt"/>
              <a:ea typeface="+mn-ea"/>
              <a:cs typeface="+mn-cs"/>
            </a:defRPr>
          </a:lvl3pPr>
          <a:lvl4pPr marL="1609298" algn="l" defTabSz="1072866" rtl="0" eaLnBrk="1" latinLnBrk="0" hangingPunct="1">
            <a:defRPr kumimoji="1" sz="2100" kern="1200">
              <a:solidFill>
                <a:schemeClr val="tx1"/>
              </a:solidFill>
              <a:latin typeface="+mn-lt"/>
              <a:ea typeface="+mn-ea"/>
              <a:cs typeface="+mn-cs"/>
            </a:defRPr>
          </a:lvl4pPr>
          <a:lvl5pPr marL="2145731" algn="l" defTabSz="1072866" rtl="0" eaLnBrk="1" latinLnBrk="0" hangingPunct="1">
            <a:defRPr kumimoji="1" sz="2100" kern="1200">
              <a:solidFill>
                <a:schemeClr val="tx1"/>
              </a:solidFill>
              <a:latin typeface="+mn-lt"/>
              <a:ea typeface="+mn-ea"/>
              <a:cs typeface="+mn-cs"/>
            </a:defRPr>
          </a:lvl5pPr>
          <a:lvl6pPr marL="2682164" algn="l" defTabSz="1072866" rtl="0" eaLnBrk="1" latinLnBrk="0" hangingPunct="1">
            <a:defRPr kumimoji="1" sz="2100" kern="1200">
              <a:solidFill>
                <a:schemeClr val="tx1"/>
              </a:solidFill>
              <a:latin typeface="+mn-lt"/>
              <a:ea typeface="+mn-ea"/>
              <a:cs typeface="+mn-cs"/>
            </a:defRPr>
          </a:lvl6pPr>
          <a:lvl7pPr marL="3218597" algn="l" defTabSz="1072866" rtl="0" eaLnBrk="1" latinLnBrk="0" hangingPunct="1">
            <a:defRPr kumimoji="1" sz="2100" kern="1200">
              <a:solidFill>
                <a:schemeClr val="tx1"/>
              </a:solidFill>
              <a:latin typeface="+mn-lt"/>
              <a:ea typeface="+mn-ea"/>
              <a:cs typeface="+mn-cs"/>
            </a:defRPr>
          </a:lvl7pPr>
          <a:lvl8pPr marL="3755029" algn="l" defTabSz="1072866" rtl="0" eaLnBrk="1" latinLnBrk="0" hangingPunct="1">
            <a:defRPr kumimoji="1" sz="2100" kern="1200">
              <a:solidFill>
                <a:schemeClr val="tx1"/>
              </a:solidFill>
              <a:latin typeface="+mn-lt"/>
              <a:ea typeface="+mn-ea"/>
              <a:cs typeface="+mn-cs"/>
            </a:defRPr>
          </a:lvl8pPr>
          <a:lvl9pPr marL="4291462" algn="l" defTabSz="1072866" rtl="0" eaLnBrk="1" latinLnBrk="0" hangingPunct="1">
            <a:defRPr kumimoji="1" sz="2100" kern="1200">
              <a:solidFill>
                <a:schemeClr val="tx1"/>
              </a:solidFill>
              <a:latin typeface="+mn-lt"/>
              <a:ea typeface="+mn-ea"/>
              <a:cs typeface="+mn-cs"/>
            </a:defRPr>
          </a:lvl9pPr>
        </a:lstStyle>
        <a:p>
          <a:pPr algn="ctr"/>
          <a:r>
            <a:rPr lang="ja-JP" altLang="en-US" sz="1200" b="1">
              <a:solidFill>
                <a:schemeClr val="bg1"/>
              </a:solidFill>
              <a:latin typeface="メイリオ" pitchFamily="50" charset="-128"/>
              <a:ea typeface="メイリオ" pitchFamily="50" charset="-128"/>
              <a:cs typeface="メイリオ" pitchFamily="50" charset="-128"/>
            </a:rPr>
            <a:t>領域</a:t>
          </a:r>
          <a:r>
            <a:rPr lang="en-US" altLang="ja-JP" sz="1200" b="1">
              <a:solidFill>
                <a:schemeClr val="bg1"/>
              </a:solidFill>
              <a:latin typeface="メイリオ" pitchFamily="50" charset="-128"/>
              <a:ea typeface="メイリオ" pitchFamily="50" charset="-128"/>
              <a:cs typeface="メイリオ" pitchFamily="50" charset="-128"/>
            </a:rPr>
            <a:t>2</a:t>
          </a:r>
          <a:r>
            <a:rPr lang="ja-JP" altLang="en-US" sz="1200" b="1">
              <a:solidFill>
                <a:schemeClr val="bg1"/>
              </a:solidFill>
              <a:latin typeface="メイリオ" pitchFamily="50" charset="-128"/>
              <a:ea typeface="メイリオ" pitchFamily="50" charset="-128"/>
              <a:cs typeface="メイリオ" pitchFamily="50" charset="-128"/>
            </a:rPr>
            <a:t>：改善</a:t>
          </a:r>
        </a:p>
      </xdr:txBody>
    </xdr:sp>
    <xdr:clientData/>
  </xdr:twoCellAnchor>
  <xdr:twoCellAnchor>
    <xdr:from>
      <xdr:col>8</xdr:col>
      <xdr:colOff>230270</xdr:colOff>
      <xdr:row>49</xdr:row>
      <xdr:rowOff>153894</xdr:rowOff>
    </xdr:from>
    <xdr:to>
      <xdr:col>10</xdr:col>
      <xdr:colOff>685186</xdr:colOff>
      <xdr:row>51</xdr:row>
      <xdr:rowOff>80227</xdr:rowOff>
    </xdr:to>
    <xdr:sp macro="" textlink="">
      <xdr:nvSpPr>
        <xdr:cNvPr id="14" name="片側の 2 つの角を丸めた四角形 13"/>
        <xdr:cNvSpPr/>
      </xdr:nvSpPr>
      <xdr:spPr>
        <a:xfrm>
          <a:off x="5202320" y="8821644"/>
          <a:ext cx="1826516" cy="269233"/>
        </a:xfrm>
        <a:prstGeom prst="round2SameRect">
          <a:avLst>
            <a:gd name="adj1" fmla="val 16667"/>
            <a:gd name="adj2" fmla="val 15984"/>
          </a:avLst>
        </a:prstGeom>
        <a:solidFill>
          <a:srgbClr val="002060"/>
        </a:solidFill>
        <a:ln>
          <a:solidFill>
            <a:srgbClr val="002060"/>
          </a:solidFill>
          <a:tailEnd type="arrow"/>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1072866" rtl="0" eaLnBrk="1" latinLnBrk="0" hangingPunct="1">
            <a:defRPr kumimoji="1" sz="2100" kern="1200">
              <a:solidFill>
                <a:schemeClr val="tx1"/>
              </a:solidFill>
              <a:latin typeface="+mn-lt"/>
              <a:ea typeface="+mn-ea"/>
              <a:cs typeface="+mn-cs"/>
            </a:defRPr>
          </a:lvl1pPr>
          <a:lvl2pPr marL="536433" algn="l" defTabSz="1072866" rtl="0" eaLnBrk="1" latinLnBrk="0" hangingPunct="1">
            <a:defRPr kumimoji="1" sz="2100" kern="1200">
              <a:solidFill>
                <a:schemeClr val="tx1"/>
              </a:solidFill>
              <a:latin typeface="+mn-lt"/>
              <a:ea typeface="+mn-ea"/>
              <a:cs typeface="+mn-cs"/>
            </a:defRPr>
          </a:lvl2pPr>
          <a:lvl3pPr marL="1072866" algn="l" defTabSz="1072866" rtl="0" eaLnBrk="1" latinLnBrk="0" hangingPunct="1">
            <a:defRPr kumimoji="1" sz="2100" kern="1200">
              <a:solidFill>
                <a:schemeClr val="tx1"/>
              </a:solidFill>
              <a:latin typeface="+mn-lt"/>
              <a:ea typeface="+mn-ea"/>
              <a:cs typeface="+mn-cs"/>
            </a:defRPr>
          </a:lvl3pPr>
          <a:lvl4pPr marL="1609298" algn="l" defTabSz="1072866" rtl="0" eaLnBrk="1" latinLnBrk="0" hangingPunct="1">
            <a:defRPr kumimoji="1" sz="2100" kern="1200">
              <a:solidFill>
                <a:schemeClr val="tx1"/>
              </a:solidFill>
              <a:latin typeface="+mn-lt"/>
              <a:ea typeface="+mn-ea"/>
              <a:cs typeface="+mn-cs"/>
            </a:defRPr>
          </a:lvl4pPr>
          <a:lvl5pPr marL="2145731" algn="l" defTabSz="1072866" rtl="0" eaLnBrk="1" latinLnBrk="0" hangingPunct="1">
            <a:defRPr kumimoji="1" sz="2100" kern="1200">
              <a:solidFill>
                <a:schemeClr val="tx1"/>
              </a:solidFill>
              <a:latin typeface="+mn-lt"/>
              <a:ea typeface="+mn-ea"/>
              <a:cs typeface="+mn-cs"/>
            </a:defRPr>
          </a:lvl5pPr>
          <a:lvl6pPr marL="2682164" algn="l" defTabSz="1072866" rtl="0" eaLnBrk="1" latinLnBrk="0" hangingPunct="1">
            <a:defRPr kumimoji="1" sz="2100" kern="1200">
              <a:solidFill>
                <a:schemeClr val="tx1"/>
              </a:solidFill>
              <a:latin typeface="+mn-lt"/>
              <a:ea typeface="+mn-ea"/>
              <a:cs typeface="+mn-cs"/>
            </a:defRPr>
          </a:lvl6pPr>
          <a:lvl7pPr marL="3218597" algn="l" defTabSz="1072866" rtl="0" eaLnBrk="1" latinLnBrk="0" hangingPunct="1">
            <a:defRPr kumimoji="1" sz="2100" kern="1200">
              <a:solidFill>
                <a:schemeClr val="tx1"/>
              </a:solidFill>
              <a:latin typeface="+mn-lt"/>
              <a:ea typeface="+mn-ea"/>
              <a:cs typeface="+mn-cs"/>
            </a:defRPr>
          </a:lvl7pPr>
          <a:lvl8pPr marL="3755029" algn="l" defTabSz="1072866" rtl="0" eaLnBrk="1" latinLnBrk="0" hangingPunct="1">
            <a:defRPr kumimoji="1" sz="2100" kern="1200">
              <a:solidFill>
                <a:schemeClr val="tx1"/>
              </a:solidFill>
              <a:latin typeface="+mn-lt"/>
              <a:ea typeface="+mn-ea"/>
              <a:cs typeface="+mn-cs"/>
            </a:defRPr>
          </a:lvl8pPr>
          <a:lvl9pPr marL="4291462" algn="l" defTabSz="1072866" rtl="0" eaLnBrk="1" latinLnBrk="0" hangingPunct="1">
            <a:defRPr kumimoji="1" sz="2100" kern="1200">
              <a:solidFill>
                <a:schemeClr val="tx1"/>
              </a:solidFill>
              <a:latin typeface="+mn-lt"/>
              <a:ea typeface="+mn-ea"/>
              <a:cs typeface="+mn-cs"/>
            </a:defRPr>
          </a:lvl9pPr>
        </a:lstStyle>
        <a:p>
          <a:pPr algn="ctr"/>
          <a:r>
            <a:rPr lang="ja-JP" altLang="en-US" sz="1200" b="1">
              <a:solidFill>
                <a:schemeClr val="bg1"/>
              </a:solidFill>
              <a:latin typeface="メイリオ" pitchFamily="50" charset="-128"/>
              <a:ea typeface="メイリオ" pitchFamily="50" charset="-128"/>
              <a:cs typeface="メイリオ" pitchFamily="50" charset="-128"/>
            </a:rPr>
            <a:t>領域</a:t>
          </a:r>
          <a:r>
            <a:rPr lang="en-US" altLang="ja-JP" sz="1200" b="1">
              <a:solidFill>
                <a:schemeClr val="bg1"/>
              </a:solidFill>
              <a:latin typeface="メイリオ" pitchFamily="50" charset="-128"/>
              <a:ea typeface="メイリオ" pitchFamily="50" charset="-128"/>
              <a:cs typeface="メイリオ" pitchFamily="50" charset="-128"/>
            </a:rPr>
            <a:t>4</a:t>
          </a:r>
          <a:r>
            <a:rPr lang="ja-JP" altLang="en-US" sz="1200" b="1">
              <a:solidFill>
                <a:schemeClr val="bg1"/>
              </a:solidFill>
              <a:latin typeface="メイリオ" pitchFamily="50" charset="-128"/>
              <a:ea typeface="メイリオ" pitchFamily="50" charset="-128"/>
              <a:cs typeface="メイリオ" pitchFamily="50" charset="-128"/>
            </a:rPr>
            <a:t>：現状維持</a:t>
          </a:r>
        </a:p>
      </xdr:txBody>
    </xdr:sp>
    <xdr:clientData/>
  </xdr:twoCellAnchor>
  <xdr:twoCellAnchor>
    <xdr:from>
      <xdr:col>4</xdr:col>
      <xdr:colOff>449790</xdr:colOff>
      <xdr:row>50</xdr:row>
      <xdr:rowOff>20544</xdr:rowOff>
    </xdr:from>
    <xdr:to>
      <xdr:col>7</xdr:col>
      <xdr:colOff>218906</xdr:colOff>
      <xdr:row>51</xdr:row>
      <xdr:rowOff>118327</xdr:rowOff>
    </xdr:to>
    <xdr:sp macro="" textlink="">
      <xdr:nvSpPr>
        <xdr:cNvPr id="15" name="片側の 2 つの角を丸めた四角形 14"/>
        <xdr:cNvSpPr/>
      </xdr:nvSpPr>
      <xdr:spPr>
        <a:xfrm>
          <a:off x="2678640" y="8859744"/>
          <a:ext cx="1826516" cy="269233"/>
        </a:xfrm>
        <a:prstGeom prst="round2SameRect">
          <a:avLst>
            <a:gd name="adj1" fmla="val 16667"/>
            <a:gd name="adj2" fmla="val 15984"/>
          </a:avLst>
        </a:prstGeom>
        <a:solidFill>
          <a:srgbClr val="002060"/>
        </a:solidFill>
        <a:ln>
          <a:solidFill>
            <a:srgbClr val="002060"/>
          </a:solidFill>
          <a:tailEnd type="arrow"/>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1072866" rtl="0" eaLnBrk="1" latinLnBrk="0" hangingPunct="1">
            <a:defRPr kumimoji="1" sz="2100" kern="1200">
              <a:solidFill>
                <a:schemeClr val="tx1"/>
              </a:solidFill>
              <a:latin typeface="+mn-lt"/>
              <a:ea typeface="+mn-ea"/>
              <a:cs typeface="+mn-cs"/>
            </a:defRPr>
          </a:lvl1pPr>
          <a:lvl2pPr marL="536433" algn="l" defTabSz="1072866" rtl="0" eaLnBrk="1" latinLnBrk="0" hangingPunct="1">
            <a:defRPr kumimoji="1" sz="2100" kern="1200">
              <a:solidFill>
                <a:schemeClr val="tx1"/>
              </a:solidFill>
              <a:latin typeface="+mn-lt"/>
              <a:ea typeface="+mn-ea"/>
              <a:cs typeface="+mn-cs"/>
            </a:defRPr>
          </a:lvl2pPr>
          <a:lvl3pPr marL="1072866" algn="l" defTabSz="1072866" rtl="0" eaLnBrk="1" latinLnBrk="0" hangingPunct="1">
            <a:defRPr kumimoji="1" sz="2100" kern="1200">
              <a:solidFill>
                <a:schemeClr val="tx1"/>
              </a:solidFill>
              <a:latin typeface="+mn-lt"/>
              <a:ea typeface="+mn-ea"/>
              <a:cs typeface="+mn-cs"/>
            </a:defRPr>
          </a:lvl3pPr>
          <a:lvl4pPr marL="1609298" algn="l" defTabSz="1072866" rtl="0" eaLnBrk="1" latinLnBrk="0" hangingPunct="1">
            <a:defRPr kumimoji="1" sz="2100" kern="1200">
              <a:solidFill>
                <a:schemeClr val="tx1"/>
              </a:solidFill>
              <a:latin typeface="+mn-lt"/>
              <a:ea typeface="+mn-ea"/>
              <a:cs typeface="+mn-cs"/>
            </a:defRPr>
          </a:lvl4pPr>
          <a:lvl5pPr marL="2145731" algn="l" defTabSz="1072866" rtl="0" eaLnBrk="1" latinLnBrk="0" hangingPunct="1">
            <a:defRPr kumimoji="1" sz="2100" kern="1200">
              <a:solidFill>
                <a:schemeClr val="tx1"/>
              </a:solidFill>
              <a:latin typeface="+mn-lt"/>
              <a:ea typeface="+mn-ea"/>
              <a:cs typeface="+mn-cs"/>
            </a:defRPr>
          </a:lvl5pPr>
          <a:lvl6pPr marL="2682164" algn="l" defTabSz="1072866" rtl="0" eaLnBrk="1" latinLnBrk="0" hangingPunct="1">
            <a:defRPr kumimoji="1" sz="2100" kern="1200">
              <a:solidFill>
                <a:schemeClr val="tx1"/>
              </a:solidFill>
              <a:latin typeface="+mn-lt"/>
              <a:ea typeface="+mn-ea"/>
              <a:cs typeface="+mn-cs"/>
            </a:defRPr>
          </a:lvl6pPr>
          <a:lvl7pPr marL="3218597" algn="l" defTabSz="1072866" rtl="0" eaLnBrk="1" latinLnBrk="0" hangingPunct="1">
            <a:defRPr kumimoji="1" sz="2100" kern="1200">
              <a:solidFill>
                <a:schemeClr val="tx1"/>
              </a:solidFill>
              <a:latin typeface="+mn-lt"/>
              <a:ea typeface="+mn-ea"/>
              <a:cs typeface="+mn-cs"/>
            </a:defRPr>
          </a:lvl7pPr>
          <a:lvl8pPr marL="3755029" algn="l" defTabSz="1072866" rtl="0" eaLnBrk="1" latinLnBrk="0" hangingPunct="1">
            <a:defRPr kumimoji="1" sz="2100" kern="1200">
              <a:solidFill>
                <a:schemeClr val="tx1"/>
              </a:solidFill>
              <a:latin typeface="+mn-lt"/>
              <a:ea typeface="+mn-ea"/>
              <a:cs typeface="+mn-cs"/>
            </a:defRPr>
          </a:lvl8pPr>
          <a:lvl9pPr marL="4291462" algn="l" defTabSz="1072866" rtl="0" eaLnBrk="1" latinLnBrk="0" hangingPunct="1">
            <a:defRPr kumimoji="1" sz="2100" kern="1200">
              <a:solidFill>
                <a:schemeClr val="tx1"/>
              </a:solidFill>
              <a:latin typeface="+mn-lt"/>
              <a:ea typeface="+mn-ea"/>
              <a:cs typeface="+mn-cs"/>
            </a:defRPr>
          </a:lvl9pPr>
        </a:lstStyle>
        <a:p>
          <a:pPr algn="ctr"/>
          <a:r>
            <a:rPr lang="ja-JP" altLang="en-US" sz="1200" b="1">
              <a:solidFill>
                <a:schemeClr val="bg1"/>
              </a:solidFill>
              <a:latin typeface="メイリオ" pitchFamily="50" charset="-128"/>
              <a:ea typeface="メイリオ" pitchFamily="50" charset="-128"/>
              <a:cs typeface="メイリオ" pitchFamily="50" charset="-128"/>
            </a:rPr>
            <a:t>領域</a:t>
          </a:r>
          <a:r>
            <a:rPr lang="en-US" altLang="ja-JP" sz="1200" b="1">
              <a:solidFill>
                <a:schemeClr val="bg1"/>
              </a:solidFill>
              <a:latin typeface="メイリオ" pitchFamily="50" charset="-128"/>
              <a:ea typeface="メイリオ" pitchFamily="50" charset="-128"/>
              <a:cs typeface="メイリオ" pitchFamily="50" charset="-128"/>
            </a:rPr>
            <a:t>3</a:t>
          </a:r>
          <a:r>
            <a:rPr lang="ja-JP" altLang="en-US" sz="1200" b="1">
              <a:solidFill>
                <a:schemeClr val="bg1"/>
              </a:solidFill>
              <a:latin typeface="メイリオ" pitchFamily="50" charset="-128"/>
              <a:ea typeface="メイリオ" pitchFamily="50" charset="-128"/>
              <a:cs typeface="メイリオ" pitchFamily="50" charset="-128"/>
            </a:rPr>
            <a:t>：重点維持</a:t>
          </a:r>
        </a:p>
      </xdr:txBody>
    </xdr:sp>
    <xdr:clientData/>
  </xdr:twoCellAnchor>
  <xdr:twoCellAnchor>
    <xdr:from>
      <xdr:col>5</xdr:col>
      <xdr:colOff>233645</xdr:colOff>
      <xdr:row>56</xdr:row>
      <xdr:rowOff>28729</xdr:rowOff>
    </xdr:from>
    <xdr:to>
      <xdr:col>6</xdr:col>
      <xdr:colOff>507849</xdr:colOff>
      <xdr:row>56</xdr:row>
      <xdr:rowOff>122345</xdr:rowOff>
    </xdr:to>
    <xdr:sp macro="" textlink="">
      <xdr:nvSpPr>
        <xdr:cNvPr id="16" name="線吹き出し 1 (枠付き) 15"/>
        <xdr:cNvSpPr/>
      </xdr:nvSpPr>
      <xdr:spPr>
        <a:xfrm>
          <a:off x="3148295" y="9896629"/>
          <a:ext cx="960004" cy="93616"/>
        </a:xfrm>
        <a:prstGeom prst="borderCallout1">
          <a:avLst>
            <a:gd name="adj1" fmla="val 181801"/>
            <a:gd name="adj2" fmla="val 57498"/>
            <a:gd name="adj3" fmla="val 1146902"/>
            <a:gd name="adj4" fmla="val -3059"/>
          </a:avLst>
        </a:prstGeom>
        <a:solidFill>
          <a:schemeClr val="tx2">
            <a:lumMod val="20000"/>
            <a:lumOff val="80000"/>
          </a:schemeClr>
        </a:solidFill>
        <a:ln>
          <a:solidFill>
            <a:schemeClr val="accent1">
              <a:lumMod val="50000"/>
            </a:schemeClr>
          </a:solidFill>
          <a:tailEnd type="triangle"/>
        </a:ln>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072866" rtl="0" eaLnBrk="1" latinLnBrk="0" hangingPunct="1">
            <a:defRPr kumimoji="1" sz="2100" kern="1200">
              <a:solidFill>
                <a:schemeClr val="lt1"/>
              </a:solidFill>
              <a:latin typeface="+mn-lt"/>
              <a:ea typeface="+mn-ea"/>
              <a:cs typeface="+mn-cs"/>
            </a:defRPr>
          </a:lvl1pPr>
          <a:lvl2pPr marL="536433" algn="l" defTabSz="1072866" rtl="0" eaLnBrk="1" latinLnBrk="0" hangingPunct="1">
            <a:defRPr kumimoji="1" sz="2100" kern="1200">
              <a:solidFill>
                <a:schemeClr val="lt1"/>
              </a:solidFill>
              <a:latin typeface="+mn-lt"/>
              <a:ea typeface="+mn-ea"/>
              <a:cs typeface="+mn-cs"/>
            </a:defRPr>
          </a:lvl2pPr>
          <a:lvl3pPr marL="1072866" algn="l" defTabSz="1072866" rtl="0" eaLnBrk="1" latinLnBrk="0" hangingPunct="1">
            <a:defRPr kumimoji="1" sz="2100" kern="1200">
              <a:solidFill>
                <a:schemeClr val="lt1"/>
              </a:solidFill>
              <a:latin typeface="+mn-lt"/>
              <a:ea typeface="+mn-ea"/>
              <a:cs typeface="+mn-cs"/>
            </a:defRPr>
          </a:lvl3pPr>
          <a:lvl4pPr marL="1609298" algn="l" defTabSz="1072866" rtl="0" eaLnBrk="1" latinLnBrk="0" hangingPunct="1">
            <a:defRPr kumimoji="1" sz="2100" kern="1200">
              <a:solidFill>
                <a:schemeClr val="lt1"/>
              </a:solidFill>
              <a:latin typeface="+mn-lt"/>
              <a:ea typeface="+mn-ea"/>
              <a:cs typeface="+mn-cs"/>
            </a:defRPr>
          </a:lvl4pPr>
          <a:lvl5pPr marL="2145731" algn="l" defTabSz="1072866" rtl="0" eaLnBrk="1" latinLnBrk="0" hangingPunct="1">
            <a:defRPr kumimoji="1" sz="2100" kern="1200">
              <a:solidFill>
                <a:schemeClr val="lt1"/>
              </a:solidFill>
              <a:latin typeface="+mn-lt"/>
              <a:ea typeface="+mn-ea"/>
              <a:cs typeface="+mn-cs"/>
            </a:defRPr>
          </a:lvl5pPr>
          <a:lvl6pPr marL="2682164" algn="l" defTabSz="1072866" rtl="0" eaLnBrk="1" latinLnBrk="0" hangingPunct="1">
            <a:defRPr kumimoji="1" sz="2100" kern="1200">
              <a:solidFill>
                <a:schemeClr val="lt1"/>
              </a:solidFill>
              <a:latin typeface="+mn-lt"/>
              <a:ea typeface="+mn-ea"/>
              <a:cs typeface="+mn-cs"/>
            </a:defRPr>
          </a:lvl6pPr>
          <a:lvl7pPr marL="3218597" algn="l" defTabSz="1072866" rtl="0" eaLnBrk="1" latinLnBrk="0" hangingPunct="1">
            <a:defRPr kumimoji="1" sz="2100" kern="1200">
              <a:solidFill>
                <a:schemeClr val="lt1"/>
              </a:solidFill>
              <a:latin typeface="+mn-lt"/>
              <a:ea typeface="+mn-ea"/>
              <a:cs typeface="+mn-cs"/>
            </a:defRPr>
          </a:lvl7pPr>
          <a:lvl8pPr marL="3755029" algn="l" defTabSz="1072866" rtl="0" eaLnBrk="1" latinLnBrk="0" hangingPunct="1">
            <a:defRPr kumimoji="1" sz="2100" kern="1200">
              <a:solidFill>
                <a:schemeClr val="lt1"/>
              </a:solidFill>
              <a:latin typeface="+mn-lt"/>
              <a:ea typeface="+mn-ea"/>
              <a:cs typeface="+mn-cs"/>
            </a:defRPr>
          </a:lvl8pPr>
          <a:lvl9pPr marL="4291462" algn="l" defTabSz="1072866" rtl="0" eaLnBrk="1" latinLnBrk="0" hangingPunct="1">
            <a:defRPr kumimoji="1" sz="2100" kern="1200">
              <a:solidFill>
                <a:schemeClr val="lt1"/>
              </a:solidFill>
              <a:latin typeface="+mn-lt"/>
              <a:ea typeface="+mn-ea"/>
              <a:cs typeface="+mn-cs"/>
            </a:defRPr>
          </a:lvl9pPr>
        </a:lstStyle>
        <a:p>
          <a:endParaRPr lang="en-US" altLang="ja-JP" sz="800">
            <a:solidFill>
              <a:schemeClr val="tx2"/>
            </a:solidFill>
          </a:endParaRPr>
        </a:p>
      </xdr:txBody>
    </xdr:sp>
    <xdr:clientData/>
  </xdr:twoCellAnchor>
  <xdr:twoCellAnchor>
    <xdr:from>
      <xdr:col>4</xdr:col>
      <xdr:colOff>551513</xdr:colOff>
      <xdr:row>54</xdr:row>
      <xdr:rowOff>156877</xdr:rowOff>
    </xdr:from>
    <xdr:to>
      <xdr:col>7</xdr:col>
      <xdr:colOff>265762</xdr:colOff>
      <xdr:row>56</xdr:row>
      <xdr:rowOff>165833</xdr:rowOff>
    </xdr:to>
    <xdr:sp macro="" textlink="">
      <xdr:nvSpPr>
        <xdr:cNvPr id="17" name="線吹き出し 1 (枠付き) 16"/>
        <xdr:cNvSpPr/>
      </xdr:nvSpPr>
      <xdr:spPr>
        <a:xfrm>
          <a:off x="2780363" y="9681877"/>
          <a:ext cx="1771649" cy="351856"/>
        </a:xfrm>
        <a:prstGeom prst="borderCallout1">
          <a:avLst>
            <a:gd name="adj1" fmla="val 107382"/>
            <a:gd name="adj2" fmla="val 58709"/>
            <a:gd name="adj3" fmla="val 497272"/>
            <a:gd name="adj4" fmla="val 125945"/>
          </a:avLst>
        </a:prstGeom>
        <a:solidFill>
          <a:schemeClr val="accent1">
            <a:lumMod val="20000"/>
            <a:lumOff val="80000"/>
          </a:schemeClr>
        </a:solidFill>
        <a:ln>
          <a:solidFill>
            <a:schemeClr val="accent1">
              <a:lumMod val="50000"/>
            </a:schemeClr>
          </a:solidFill>
          <a:tailEnd type="triangle"/>
        </a:ln>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072866" rtl="0" eaLnBrk="1" latinLnBrk="0" hangingPunct="1">
            <a:defRPr kumimoji="1" sz="2100" kern="1200">
              <a:solidFill>
                <a:schemeClr val="lt1"/>
              </a:solidFill>
              <a:latin typeface="+mn-lt"/>
              <a:ea typeface="+mn-ea"/>
              <a:cs typeface="+mn-cs"/>
            </a:defRPr>
          </a:lvl1pPr>
          <a:lvl2pPr marL="536433" algn="l" defTabSz="1072866" rtl="0" eaLnBrk="1" latinLnBrk="0" hangingPunct="1">
            <a:defRPr kumimoji="1" sz="2100" kern="1200">
              <a:solidFill>
                <a:schemeClr val="lt1"/>
              </a:solidFill>
              <a:latin typeface="+mn-lt"/>
              <a:ea typeface="+mn-ea"/>
              <a:cs typeface="+mn-cs"/>
            </a:defRPr>
          </a:lvl2pPr>
          <a:lvl3pPr marL="1072866" algn="l" defTabSz="1072866" rtl="0" eaLnBrk="1" latinLnBrk="0" hangingPunct="1">
            <a:defRPr kumimoji="1" sz="2100" kern="1200">
              <a:solidFill>
                <a:schemeClr val="lt1"/>
              </a:solidFill>
              <a:latin typeface="+mn-lt"/>
              <a:ea typeface="+mn-ea"/>
              <a:cs typeface="+mn-cs"/>
            </a:defRPr>
          </a:lvl3pPr>
          <a:lvl4pPr marL="1609298" algn="l" defTabSz="1072866" rtl="0" eaLnBrk="1" latinLnBrk="0" hangingPunct="1">
            <a:defRPr kumimoji="1" sz="2100" kern="1200">
              <a:solidFill>
                <a:schemeClr val="lt1"/>
              </a:solidFill>
              <a:latin typeface="+mn-lt"/>
              <a:ea typeface="+mn-ea"/>
              <a:cs typeface="+mn-cs"/>
            </a:defRPr>
          </a:lvl4pPr>
          <a:lvl5pPr marL="2145731" algn="l" defTabSz="1072866" rtl="0" eaLnBrk="1" latinLnBrk="0" hangingPunct="1">
            <a:defRPr kumimoji="1" sz="2100" kern="1200">
              <a:solidFill>
                <a:schemeClr val="lt1"/>
              </a:solidFill>
              <a:latin typeface="+mn-lt"/>
              <a:ea typeface="+mn-ea"/>
              <a:cs typeface="+mn-cs"/>
            </a:defRPr>
          </a:lvl5pPr>
          <a:lvl6pPr marL="2682164" algn="l" defTabSz="1072866" rtl="0" eaLnBrk="1" latinLnBrk="0" hangingPunct="1">
            <a:defRPr kumimoji="1" sz="2100" kern="1200">
              <a:solidFill>
                <a:schemeClr val="lt1"/>
              </a:solidFill>
              <a:latin typeface="+mn-lt"/>
              <a:ea typeface="+mn-ea"/>
              <a:cs typeface="+mn-cs"/>
            </a:defRPr>
          </a:lvl6pPr>
          <a:lvl7pPr marL="3218597" algn="l" defTabSz="1072866" rtl="0" eaLnBrk="1" latinLnBrk="0" hangingPunct="1">
            <a:defRPr kumimoji="1" sz="2100" kern="1200">
              <a:solidFill>
                <a:schemeClr val="lt1"/>
              </a:solidFill>
              <a:latin typeface="+mn-lt"/>
              <a:ea typeface="+mn-ea"/>
              <a:cs typeface="+mn-cs"/>
            </a:defRPr>
          </a:lvl7pPr>
          <a:lvl8pPr marL="3755029" algn="l" defTabSz="1072866" rtl="0" eaLnBrk="1" latinLnBrk="0" hangingPunct="1">
            <a:defRPr kumimoji="1" sz="2100" kern="1200">
              <a:solidFill>
                <a:schemeClr val="lt1"/>
              </a:solidFill>
              <a:latin typeface="+mn-lt"/>
              <a:ea typeface="+mn-ea"/>
              <a:cs typeface="+mn-cs"/>
            </a:defRPr>
          </a:lvl8pPr>
          <a:lvl9pPr marL="4291462" algn="l" defTabSz="1072866" rtl="0" eaLnBrk="1" latinLnBrk="0" hangingPunct="1">
            <a:defRPr kumimoji="1" sz="2100" kern="1200">
              <a:solidFill>
                <a:schemeClr val="lt1"/>
              </a:solidFill>
              <a:latin typeface="+mn-lt"/>
              <a:ea typeface="+mn-ea"/>
              <a:cs typeface="+mn-cs"/>
            </a:defRPr>
          </a:lvl9pPr>
        </a:lstStyle>
        <a:p>
          <a:r>
            <a:rPr lang="ja-JP" altLang="en-US" sz="700">
              <a:solidFill>
                <a:schemeClr val="tx1"/>
              </a:solidFill>
            </a:rPr>
            <a:t>院内処方の方が偏差値は低いが、課題優先度は院外処方の方が高い。</a:t>
          </a:r>
          <a:endParaRPr lang="en-US" altLang="ja-JP" sz="700">
            <a:solidFill>
              <a:schemeClr val="tx1"/>
            </a:solidFill>
          </a:endParaRPr>
        </a:p>
      </xdr:txBody>
    </xdr:sp>
    <xdr:clientData/>
  </xdr:twoCellAnchor>
  <xdr:twoCellAnchor>
    <xdr:from>
      <xdr:col>8</xdr:col>
      <xdr:colOff>69831</xdr:colOff>
      <xdr:row>46</xdr:row>
      <xdr:rowOff>57150</xdr:rowOff>
    </xdr:from>
    <xdr:to>
      <xdr:col>11</xdr:col>
      <xdr:colOff>532711</xdr:colOff>
      <xdr:row>48</xdr:row>
      <xdr:rowOff>167150</xdr:rowOff>
    </xdr:to>
    <xdr:sp macro="" textlink="">
      <xdr:nvSpPr>
        <xdr:cNvPr id="18" name="線吹き出し 1 (枠付き) 17"/>
        <xdr:cNvSpPr/>
      </xdr:nvSpPr>
      <xdr:spPr>
        <a:xfrm>
          <a:off x="5041881" y="8210550"/>
          <a:ext cx="2520280" cy="452900"/>
        </a:xfrm>
        <a:prstGeom prst="borderCallout1">
          <a:avLst>
            <a:gd name="adj1" fmla="val 104941"/>
            <a:gd name="adj2" fmla="val 8260"/>
            <a:gd name="adj3" fmla="val 182436"/>
            <a:gd name="adj4" fmla="val -8470"/>
          </a:avLst>
        </a:prstGeom>
        <a:solidFill>
          <a:schemeClr val="accent1">
            <a:lumMod val="20000"/>
            <a:lumOff val="80000"/>
          </a:schemeClr>
        </a:solidFill>
        <a:ln>
          <a:solidFill>
            <a:schemeClr val="tx2"/>
          </a:solidFill>
        </a:ln>
      </xdr:spPr>
      <xdr:style>
        <a:lnRef idx="2">
          <a:schemeClr val="accent4">
            <a:shade val="50000"/>
          </a:schemeClr>
        </a:lnRef>
        <a:fillRef idx="1">
          <a:schemeClr val="accent4"/>
        </a:fillRef>
        <a:effectRef idx="0">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072866" rtl="0" eaLnBrk="1" latinLnBrk="0" hangingPunct="1">
            <a:defRPr kumimoji="1" sz="2100" kern="1200">
              <a:solidFill>
                <a:schemeClr val="lt1"/>
              </a:solidFill>
              <a:latin typeface="+mn-lt"/>
              <a:ea typeface="+mn-ea"/>
              <a:cs typeface="+mn-cs"/>
            </a:defRPr>
          </a:lvl1pPr>
          <a:lvl2pPr marL="536433" algn="l" defTabSz="1072866" rtl="0" eaLnBrk="1" latinLnBrk="0" hangingPunct="1">
            <a:defRPr kumimoji="1" sz="2100" kern="1200">
              <a:solidFill>
                <a:schemeClr val="lt1"/>
              </a:solidFill>
              <a:latin typeface="+mn-lt"/>
              <a:ea typeface="+mn-ea"/>
              <a:cs typeface="+mn-cs"/>
            </a:defRPr>
          </a:lvl2pPr>
          <a:lvl3pPr marL="1072866" algn="l" defTabSz="1072866" rtl="0" eaLnBrk="1" latinLnBrk="0" hangingPunct="1">
            <a:defRPr kumimoji="1" sz="2100" kern="1200">
              <a:solidFill>
                <a:schemeClr val="lt1"/>
              </a:solidFill>
              <a:latin typeface="+mn-lt"/>
              <a:ea typeface="+mn-ea"/>
              <a:cs typeface="+mn-cs"/>
            </a:defRPr>
          </a:lvl3pPr>
          <a:lvl4pPr marL="1609298" algn="l" defTabSz="1072866" rtl="0" eaLnBrk="1" latinLnBrk="0" hangingPunct="1">
            <a:defRPr kumimoji="1" sz="2100" kern="1200">
              <a:solidFill>
                <a:schemeClr val="lt1"/>
              </a:solidFill>
              <a:latin typeface="+mn-lt"/>
              <a:ea typeface="+mn-ea"/>
              <a:cs typeface="+mn-cs"/>
            </a:defRPr>
          </a:lvl4pPr>
          <a:lvl5pPr marL="2145731" algn="l" defTabSz="1072866" rtl="0" eaLnBrk="1" latinLnBrk="0" hangingPunct="1">
            <a:defRPr kumimoji="1" sz="2100" kern="1200">
              <a:solidFill>
                <a:schemeClr val="lt1"/>
              </a:solidFill>
              <a:latin typeface="+mn-lt"/>
              <a:ea typeface="+mn-ea"/>
              <a:cs typeface="+mn-cs"/>
            </a:defRPr>
          </a:lvl5pPr>
          <a:lvl6pPr marL="2682164" algn="l" defTabSz="1072866" rtl="0" eaLnBrk="1" latinLnBrk="0" hangingPunct="1">
            <a:defRPr kumimoji="1" sz="2100" kern="1200">
              <a:solidFill>
                <a:schemeClr val="lt1"/>
              </a:solidFill>
              <a:latin typeface="+mn-lt"/>
              <a:ea typeface="+mn-ea"/>
              <a:cs typeface="+mn-cs"/>
            </a:defRPr>
          </a:lvl6pPr>
          <a:lvl7pPr marL="3218597" algn="l" defTabSz="1072866" rtl="0" eaLnBrk="1" latinLnBrk="0" hangingPunct="1">
            <a:defRPr kumimoji="1" sz="2100" kern="1200">
              <a:solidFill>
                <a:schemeClr val="lt1"/>
              </a:solidFill>
              <a:latin typeface="+mn-lt"/>
              <a:ea typeface="+mn-ea"/>
              <a:cs typeface="+mn-cs"/>
            </a:defRPr>
          </a:lvl7pPr>
          <a:lvl8pPr marL="3755029" algn="l" defTabSz="1072866" rtl="0" eaLnBrk="1" latinLnBrk="0" hangingPunct="1">
            <a:defRPr kumimoji="1" sz="2100" kern="1200">
              <a:solidFill>
                <a:schemeClr val="lt1"/>
              </a:solidFill>
              <a:latin typeface="+mn-lt"/>
              <a:ea typeface="+mn-ea"/>
              <a:cs typeface="+mn-cs"/>
            </a:defRPr>
          </a:lvl8pPr>
          <a:lvl9pPr marL="4291462" algn="l" defTabSz="1072866" rtl="0" eaLnBrk="1" latinLnBrk="0" hangingPunct="1">
            <a:defRPr kumimoji="1" sz="2100" kern="1200">
              <a:solidFill>
                <a:schemeClr val="lt1"/>
              </a:solidFill>
              <a:latin typeface="+mn-lt"/>
              <a:ea typeface="+mn-ea"/>
              <a:cs typeface="+mn-cs"/>
            </a:defRPr>
          </a:lvl9pPr>
        </a:lstStyle>
        <a:p>
          <a:r>
            <a:rPr lang="ja-JP" altLang="en-US" sz="700">
              <a:solidFill>
                <a:schemeClr val="tx1"/>
              </a:solidFill>
            </a:rPr>
            <a:t>象限分割は、地域平均、あるいは全国平均（つまり偏差値</a:t>
          </a:r>
          <a:r>
            <a:rPr lang="en-US" altLang="ja-JP" sz="700">
              <a:solidFill>
                <a:schemeClr val="tx1"/>
              </a:solidFill>
            </a:rPr>
            <a:t>50</a:t>
          </a:r>
          <a:r>
            <a:rPr lang="ja-JP" altLang="en-US" sz="700">
              <a:solidFill>
                <a:schemeClr val="tx1"/>
              </a:solidFill>
            </a:rPr>
            <a:t>、影響度</a:t>
          </a:r>
          <a:r>
            <a:rPr lang="en-US" altLang="ja-JP" sz="700">
              <a:solidFill>
                <a:schemeClr val="tx1"/>
              </a:solidFill>
            </a:rPr>
            <a:t>0</a:t>
          </a:r>
          <a:r>
            <a:rPr lang="ja-JP" altLang="en-US" sz="700">
              <a:solidFill>
                <a:schemeClr val="tx1"/>
              </a:solidFill>
            </a:rPr>
            <a:t>）など、伝えるべきメッセージに応じて使い分ける。</a:t>
          </a:r>
          <a:endParaRPr lang="en-US" altLang="ja-JP" sz="700">
            <a:solidFill>
              <a:schemeClr val="tx1"/>
            </a:solidFill>
          </a:endParaRPr>
        </a:p>
      </xdr:txBody>
    </xdr:sp>
    <xdr:clientData/>
  </xdr:twoCellAnchor>
  <xdr:twoCellAnchor>
    <xdr:from>
      <xdr:col>11</xdr:col>
      <xdr:colOff>0</xdr:colOff>
      <xdr:row>8</xdr:row>
      <xdr:rowOff>0</xdr:rowOff>
    </xdr:from>
    <xdr:to>
      <xdr:col>19</xdr:col>
      <xdr:colOff>676275</xdr:colOff>
      <xdr:row>36</xdr:row>
      <xdr:rowOff>9525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F1883"/>
  <sheetViews>
    <sheetView tabSelected="1" topLeftCell="B2" zoomScaleNormal="100" zoomScaleSheetLayoutView="400" workbookViewId="0">
      <selection activeCell="B2" sqref="B2"/>
    </sheetView>
  </sheetViews>
  <sheetFormatPr defaultRowHeight="13.5"/>
  <cols>
    <col min="1" max="1" width="1.75" style="12" customWidth="1"/>
    <col min="2" max="2" width="3" style="12" customWidth="1"/>
    <col min="3" max="3" width="7.25" style="12" customWidth="1"/>
    <col min="4" max="4" width="12.625" style="12" hidden="1" customWidth="1"/>
    <col min="5" max="15" width="10.625" style="12" hidden="1" customWidth="1"/>
    <col min="16" max="30" width="10.625" style="32" hidden="1" customWidth="1"/>
    <col min="31" max="33" width="10.625" style="12" hidden="1" customWidth="1"/>
    <col min="34" max="45" width="10.625" style="41" hidden="1" customWidth="1"/>
    <col min="46" max="48" width="10.625" style="12" hidden="1" customWidth="1"/>
    <col min="49" max="57" width="10.625" style="32" hidden="1" customWidth="1"/>
    <col min="58" max="59" width="9" style="32" customWidth="1"/>
    <col min="60" max="68" width="9" style="12" customWidth="1"/>
    <col min="69" max="83" width="9" style="32" customWidth="1"/>
    <col min="84" max="86" width="9" style="12" customWidth="1"/>
    <col min="87" max="110" width="9" style="32" customWidth="1"/>
    <col min="111" max="16384" width="9" style="12"/>
  </cols>
  <sheetData>
    <row r="1" spans="2:110">
      <c r="E1" s="13"/>
      <c r="F1" s="13"/>
    </row>
    <row r="2" spans="2:110" ht="21">
      <c r="B2" s="2" t="s">
        <v>111</v>
      </c>
      <c r="D2" s="10"/>
      <c r="E2" s="10"/>
      <c r="F2" s="10"/>
      <c r="G2" s="10"/>
      <c r="H2" s="10"/>
      <c r="I2" s="10"/>
      <c r="J2" s="10"/>
      <c r="K2" s="10"/>
      <c r="L2" s="10"/>
      <c r="M2" s="10"/>
      <c r="N2" s="10"/>
      <c r="O2" s="10"/>
      <c r="P2" s="34"/>
      <c r="Q2" s="34"/>
      <c r="R2" s="34"/>
      <c r="S2" s="34"/>
      <c r="T2" s="34"/>
      <c r="U2" s="34"/>
      <c r="V2" s="34"/>
      <c r="W2" s="34"/>
      <c r="X2" s="34"/>
      <c r="Y2" s="34"/>
      <c r="Z2" s="34"/>
      <c r="AA2" s="34"/>
      <c r="AB2" s="34"/>
      <c r="AC2" s="34"/>
      <c r="AD2" s="34"/>
      <c r="AE2" s="10"/>
      <c r="AF2" s="10"/>
      <c r="AG2" s="10"/>
      <c r="AH2" s="42"/>
      <c r="AI2" s="42"/>
      <c r="AJ2" s="42"/>
      <c r="AK2" s="42"/>
      <c r="AL2" s="42"/>
      <c r="AM2" s="42"/>
      <c r="AN2" s="42"/>
      <c r="AO2" s="42"/>
      <c r="AP2" s="42"/>
      <c r="AQ2" s="42"/>
      <c r="AR2" s="42"/>
      <c r="AS2" s="42"/>
      <c r="AT2" s="10"/>
      <c r="AU2" s="10"/>
      <c r="AV2" s="10"/>
      <c r="AW2" s="34"/>
      <c r="AX2" s="34"/>
      <c r="AY2" s="34"/>
      <c r="AZ2" s="34"/>
      <c r="BA2" s="34"/>
      <c r="BB2" s="34"/>
      <c r="BC2" s="34"/>
      <c r="BD2" s="34"/>
      <c r="BE2" s="34"/>
    </row>
    <row r="4" spans="2:110" ht="25.5" customHeight="1">
      <c r="B4" s="85" t="s">
        <v>1</v>
      </c>
      <c r="C4" s="85" t="s">
        <v>362</v>
      </c>
      <c r="D4" s="101" t="s">
        <v>2</v>
      </c>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39"/>
      <c r="AX4" s="39"/>
      <c r="AY4" s="39"/>
      <c r="AZ4" s="40"/>
      <c r="BA4" s="40"/>
      <c r="BB4" s="40"/>
      <c r="BC4" s="39"/>
      <c r="BD4" s="39"/>
      <c r="BE4" s="39"/>
      <c r="BF4" s="94" t="s">
        <v>363</v>
      </c>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64"/>
      <c r="CY4" s="64"/>
      <c r="CZ4" s="64"/>
      <c r="DA4" s="64"/>
      <c r="DB4" s="64"/>
      <c r="DC4" s="64"/>
      <c r="DD4" s="64"/>
      <c r="DE4" s="64"/>
      <c r="DF4" s="65"/>
    </row>
    <row r="5" spans="2:110" ht="25.5" customHeight="1">
      <c r="B5" s="86"/>
      <c r="C5" s="86"/>
      <c r="D5" s="88" t="s">
        <v>3</v>
      </c>
      <c r="E5" s="88"/>
      <c r="F5" s="89"/>
      <c r="G5" s="88" t="s">
        <v>107</v>
      </c>
      <c r="H5" s="88"/>
      <c r="I5" s="89"/>
      <c r="J5" s="88" t="s">
        <v>112</v>
      </c>
      <c r="K5" s="88"/>
      <c r="L5" s="89"/>
      <c r="M5" s="88" t="s">
        <v>113</v>
      </c>
      <c r="N5" s="88"/>
      <c r="O5" s="88"/>
      <c r="P5" s="46"/>
      <c r="Q5" s="46"/>
      <c r="R5" s="46"/>
      <c r="S5" s="46"/>
      <c r="T5" s="46"/>
      <c r="U5" s="46"/>
      <c r="V5" s="46"/>
      <c r="W5" s="46"/>
      <c r="X5" s="46"/>
      <c r="Y5" s="46"/>
      <c r="Z5" s="46"/>
      <c r="AA5" s="46"/>
      <c r="AB5" s="46"/>
      <c r="AC5" s="46"/>
      <c r="AD5" s="47"/>
      <c r="AE5" s="104" t="s">
        <v>108</v>
      </c>
      <c r="AF5" s="105"/>
      <c r="AG5" s="105"/>
      <c r="AH5" s="48"/>
      <c r="AI5" s="48"/>
      <c r="AJ5" s="48"/>
      <c r="AK5" s="48"/>
      <c r="AL5" s="48"/>
      <c r="AM5" s="48"/>
      <c r="AN5" s="48"/>
      <c r="AO5" s="48"/>
      <c r="AP5" s="48"/>
      <c r="AQ5" s="48"/>
      <c r="AR5" s="48"/>
      <c r="AS5" s="49"/>
      <c r="AT5" s="105" t="s">
        <v>109</v>
      </c>
      <c r="AU5" s="105"/>
      <c r="AV5" s="105"/>
      <c r="AW5" s="48"/>
      <c r="AX5" s="48"/>
      <c r="AY5" s="48"/>
      <c r="AZ5" s="48"/>
      <c r="BA5" s="48"/>
      <c r="BB5" s="48"/>
      <c r="BC5" s="48"/>
      <c r="BD5" s="48"/>
      <c r="BE5" s="49"/>
      <c r="BF5" s="96" t="s">
        <v>3</v>
      </c>
      <c r="BG5" s="97"/>
      <c r="BH5" s="96" t="s">
        <v>107</v>
      </c>
      <c r="BI5" s="97"/>
      <c r="BJ5" s="103"/>
      <c r="BK5" s="97" t="s">
        <v>112</v>
      </c>
      <c r="BL5" s="97"/>
      <c r="BM5" s="103"/>
      <c r="BN5" s="97" t="s">
        <v>113</v>
      </c>
      <c r="BO5" s="97"/>
      <c r="BP5" s="97"/>
      <c r="BQ5" s="54"/>
      <c r="BR5" s="54"/>
      <c r="BS5" s="54"/>
      <c r="BT5" s="54"/>
      <c r="BU5" s="54"/>
      <c r="BV5" s="54"/>
      <c r="BW5" s="54"/>
      <c r="BX5" s="54"/>
      <c r="BY5" s="54"/>
      <c r="BZ5" s="54"/>
      <c r="CA5" s="54"/>
      <c r="CB5" s="54"/>
      <c r="CC5" s="54"/>
      <c r="CD5" s="54"/>
      <c r="CE5" s="54"/>
      <c r="CF5" s="96" t="s">
        <v>108</v>
      </c>
      <c r="CG5" s="97"/>
      <c r="CH5" s="97"/>
      <c r="CI5" s="55"/>
      <c r="CJ5" s="55"/>
      <c r="CK5" s="55"/>
      <c r="CL5" s="55"/>
      <c r="CM5" s="55"/>
      <c r="CN5" s="55"/>
      <c r="CO5" s="55"/>
      <c r="CP5" s="55"/>
      <c r="CQ5" s="55"/>
      <c r="CR5" s="55"/>
      <c r="CS5" s="55"/>
      <c r="CT5" s="56"/>
      <c r="CU5" s="97" t="s">
        <v>109</v>
      </c>
      <c r="CV5" s="97"/>
      <c r="CW5" s="97"/>
      <c r="CX5" s="55"/>
      <c r="CY5" s="55"/>
      <c r="CZ5" s="55"/>
      <c r="DA5" s="55"/>
      <c r="DB5" s="55"/>
      <c r="DC5" s="55"/>
      <c r="DD5" s="55"/>
      <c r="DE5" s="55"/>
      <c r="DF5" s="56"/>
    </row>
    <row r="6" spans="2:110" ht="19.5" customHeight="1">
      <c r="B6" s="86"/>
      <c r="C6" s="86"/>
      <c r="D6" s="90"/>
      <c r="E6" s="90"/>
      <c r="F6" s="91"/>
      <c r="G6" s="90"/>
      <c r="H6" s="90"/>
      <c r="I6" s="91"/>
      <c r="J6" s="90"/>
      <c r="K6" s="90"/>
      <c r="L6" s="91"/>
      <c r="M6" s="90"/>
      <c r="N6" s="90"/>
      <c r="O6" s="91"/>
      <c r="P6" s="50" t="s">
        <v>189</v>
      </c>
      <c r="Q6" s="50"/>
      <c r="R6" s="51"/>
      <c r="S6" s="50" t="s">
        <v>239</v>
      </c>
      <c r="T6" s="50"/>
      <c r="U6" s="51"/>
      <c r="V6" s="50" t="s">
        <v>238</v>
      </c>
      <c r="W6" s="50"/>
      <c r="X6" s="51"/>
      <c r="Y6" s="50" t="s">
        <v>240</v>
      </c>
      <c r="Z6" s="50"/>
      <c r="AA6" s="51"/>
      <c r="AB6" s="50" t="s">
        <v>241</v>
      </c>
      <c r="AC6" s="50"/>
      <c r="AD6" s="51"/>
      <c r="AE6" s="106"/>
      <c r="AF6" s="106"/>
      <c r="AG6" s="107"/>
      <c r="AH6" s="50" t="s">
        <v>242</v>
      </c>
      <c r="AI6" s="50"/>
      <c r="AJ6" s="51"/>
      <c r="AK6" s="50" t="s">
        <v>246</v>
      </c>
      <c r="AL6" s="50"/>
      <c r="AM6" s="51"/>
      <c r="AN6" s="50" t="s">
        <v>247</v>
      </c>
      <c r="AO6" s="50"/>
      <c r="AP6" s="51"/>
      <c r="AQ6" s="50" t="s">
        <v>254</v>
      </c>
      <c r="AR6" s="50"/>
      <c r="AS6" s="51"/>
      <c r="AT6" s="106"/>
      <c r="AU6" s="106"/>
      <c r="AV6" s="107"/>
      <c r="AW6" s="50" t="s">
        <v>255</v>
      </c>
      <c r="AX6" s="50"/>
      <c r="AY6" s="51"/>
      <c r="AZ6" s="50" t="s">
        <v>262</v>
      </c>
      <c r="BA6" s="50"/>
      <c r="BB6" s="51"/>
      <c r="BC6" s="50" t="s">
        <v>205</v>
      </c>
      <c r="BD6" s="50"/>
      <c r="BE6" s="51"/>
      <c r="BF6" s="98"/>
      <c r="BG6" s="99"/>
      <c r="BH6" s="98"/>
      <c r="BI6" s="99"/>
      <c r="BJ6" s="100"/>
      <c r="BK6" s="99"/>
      <c r="BL6" s="99"/>
      <c r="BM6" s="100"/>
      <c r="BN6" s="99"/>
      <c r="BO6" s="99"/>
      <c r="BP6" s="100"/>
      <c r="BQ6" s="57" t="s">
        <v>189</v>
      </c>
      <c r="BR6" s="55"/>
      <c r="BS6" s="56"/>
      <c r="BT6" s="55" t="s">
        <v>239</v>
      </c>
      <c r="BU6" s="55"/>
      <c r="BV6" s="56"/>
      <c r="BW6" s="55" t="s">
        <v>238</v>
      </c>
      <c r="BX6" s="55"/>
      <c r="BY6" s="56"/>
      <c r="BZ6" s="55" t="s">
        <v>240</v>
      </c>
      <c r="CA6" s="55"/>
      <c r="CB6" s="55"/>
      <c r="CC6" s="57" t="s">
        <v>241</v>
      </c>
      <c r="CD6" s="55"/>
      <c r="CE6" s="55"/>
      <c r="CF6" s="98"/>
      <c r="CG6" s="99"/>
      <c r="CH6" s="100"/>
      <c r="CI6" s="57" t="s">
        <v>242</v>
      </c>
      <c r="CJ6" s="55"/>
      <c r="CK6" s="56"/>
      <c r="CL6" s="57" t="s">
        <v>246</v>
      </c>
      <c r="CM6" s="55"/>
      <c r="CN6" s="56"/>
      <c r="CO6" s="57" t="s">
        <v>247</v>
      </c>
      <c r="CP6" s="55"/>
      <c r="CQ6" s="56"/>
      <c r="CR6" s="57" t="s">
        <v>254</v>
      </c>
      <c r="CS6" s="55"/>
      <c r="CT6" s="56"/>
      <c r="CU6" s="99"/>
      <c r="CV6" s="99"/>
      <c r="CW6" s="100"/>
      <c r="CX6" s="57" t="s">
        <v>255</v>
      </c>
      <c r="CY6" s="55"/>
      <c r="CZ6" s="56"/>
      <c r="DA6" s="57" t="s">
        <v>262</v>
      </c>
      <c r="DB6" s="55"/>
      <c r="DC6" s="56"/>
      <c r="DD6" s="57" t="s">
        <v>237</v>
      </c>
      <c r="DE6" s="55"/>
      <c r="DF6" s="56"/>
    </row>
    <row r="7" spans="2:110" ht="47.25" customHeight="1">
      <c r="B7" s="87"/>
      <c r="C7" s="87"/>
      <c r="D7" s="36" t="s">
        <v>0</v>
      </c>
      <c r="E7" s="37" t="s">
        <v>4</v>
      </c>
      <c r="F7" s="37" t="s">
        <v>5</v>
      </c>
      <c r="G7" s="37" t="s">
        <v>0</v>
      </c>
      <c r="H7" s="37" t="s">
        <v>4</v>
      </c>
      <c r="I7" s="37" t="s">
        <v>5</v>
      </c>
      <c r="J7" s="37" t="s">
        <v>0</v>
      </c>
      <c r="K7" s="37" t="s">
        <v>4</v>
      </c>
      <c r="L7" s="37" t="s">
        <v>5</v>
      </c>
      <c r="M7" s="37" t="s">
        <v>0</v>
      </c>
      <c r="N7" s="37" t="s">
        <v>4</v>
      </c>
      <c r="O7" s="37" t="s">
        <v>5</v>
      </c>
      <c r="P7" s="52" t="s">
        <v>0</v>
      </c>
      <c r="Q7" s="52" t="s">
        <v>4</v>
      </c>
      <c r="R7" s="52" t="s">
        <v>5</v>
      </c>
      <c r="S7" s="52" t="s">
        <v>0</v>
      </c>
      <c r="T7" s="52" t="s">
        <v>4</v>
      </c>
      <c r="U7" s="52" t="s">
        <v>5</v>
      </c>
      <c r="V7" s="52" t="s">
        <v>0</v>
      </c>
      <c r="W7" s="52" t="s">
        <v>4</v>
      </c>
      <c r="X7" s="52" t="s">
        <v>5</v>
      </c>
      <c r="Y7" s="52" t="s">
        <v>0</v>
      </c>
      <c r="Z7" s="52" t="s">
        <v>4</v>
      </c>
      <c r="AA7" s="52" t="s">
        <v>5</v>
      </c>
      <c r="AB7" s="52" t="s">
        <v>0</v>
      </c>
      <c r="AC7" s="52" t="s">
        <v>4</v>
      </c>
      <c r="AD7" s="52" t="s">
        <v>5</v>
      </c>
      <c r="AE7" s="52" t="s">
        <v>0</v>
      </c>
      <c r="AF7" s="52" t="s">
        <v>4</v>
      </c>
      <c r="AG7" s="52" t="s">
        <v>5</v>
      </c>
      <c r="AH7" s="52" t="s">
        <v>0</v>
      </c>
      <c r="AI7" s="52" t="s">
        <v>4</v>
      </c>
      <c r="AJ7" s="52" t="s">
        <v>5</v>
      </c>
      <c r="AK7" s="52" t="s">
        <v>0</v>
      </c>
      <c r="AL7" s="52" t="s">
        <v>4</v>
      </c>
      <c r="AM7" s="52" t="s">
        <v>5</v>
      </c>
      <c r="AN7" s="52" t="s">
        <v>0</v>
      </c>
      <c r="AO7" s="52" t="s">
        <v>4</v>
      </c>
      <c r="AP7" s="52" t="s">
        <v>5</v>
      </c>
      <c r="AQ7" s="52" t="s">
        <v>0</v>
      </c>
      <c r="AR7" s="52" t="s">
        <v>4</v>
      </c>
      <c r="AS7" s="52" t="s">
        <v>5</v>
      </c>
      <c r="AT7" s="52" t="s">
        <v>0</v>
      </c>
      <c r="AU7" s="52" t="s">
        <v>4</v>
      </c>
      <c r="AV7" s="52" t="s">
        <v>5</v>
      </c>
      <c r="AW7" s="52" t="s">
        <v>0</v>
      </c>
      <c r="AX7" s="52" t="s">
        <v>4</v>
      </c>
      <c r="AY7" s="52" t="s">
        <v>5</v>
      </c>
      <c r="AZ7" s="52" t="s">
        <v>0</v>
      </c>
      <c r="BA7" s="52" t="s">
        <v>4</v>
      </c>
      <c r="BB7" s="52" t="s">
        <v>5</v>
      </c>
      <c r="BC7" s="52" t="s">
        <v>0</v>
      </c>
      <c r="BD7" s="52" t="s">
        <v>4</v>
      </c>
      <c r="BE7" s="52" t="s">
        <v>5</v>
      </c>
      <c r="BF7" s="84" t="s">
        <v>364</v>
      </c>
      <c r="BG7" s="59" t="s">
        <v>7</v>
      </c>
      <c r="BH7" s="58" t="s">
        <v>6</v>
      </c>
      <c r="BI7" s="58" t="s">
        <v>7</v>
      </c>
      <c r="BJ7" s="60" t="s">
        <v>365</v>
      </c>
      <c r="BK7" s="58" t="s">
        <v>6</v>
      </c>
      <c r="BL7" s="58" t="s">
        <v>7</v>
      </c>
      <c r="BM7" s="60" t="s">
        <v>110</v>
      </c>
      <c r="BN7" s="58" t="s">
        <v>6</v>
      </c>
      <c r="BO7" s="58" t="s">
        <v>7</v>
      </c>
      <c r="BP7" s="60" t="s">
        <v>110</v>
      </c>
      <c r="BQ7" s="58" t="s">
        <v>6</v>
      </c>
      <c r="BR7" s="58" t="s">
        <v>7</v>
      </c>
      <c r="BS7" s="60" t="s">
        <v>110</v>
      </c>
      <c r="BT7" s="58" t="s">
        <v>6</v>
      </c>
      <c r="BU7" s="58" t="s">
        <v>7</v>
      </c>
      <c r="BV7" s="60" t="s">
        <v>110</v>
      </c>
      <c r="BW7" s="58" t="s">
        <v>6</v>
      </c>
      <c r="BX7" s="58" t="s">
        <v>7</v>
      </c>
      <c r="BY7" s="60" t="s">
        <v>110</v>
      </c>
      <c r="BZ7" s="58" t="s">
        <v>6</v>
      </c>
      <c r="CA7" s="58" t="s">
        <v>7</v>
      </c>
      <c r="CB7" s="60" t="s">
        <v>110</v>
      </c>
      <c r="CC7" s="58" t="s">
        <v>6</v>
      </c>
      <c r="CD7" s="58" t="s">
        <v>7</v>
      </c>
      <c r="CE7" s="60" t="s">
        <v>110</v>
      </c>
      <c r="CF7" s="58" t="s">
        <v>6</v>
      </c>
      <c r="CG7" s="58" t="s">
        <v>7</v>
      </c>
      <c r="CH7" s="60" t="s">
        <v>110</v>
      </c>
      <c r="CI7" s="58" t="s">
        <v>6</v>
      </c>
      <c r="CJ7" s="58" t="s">
        <v>7</v>
      </c>
      <c r="CK7" s="60" t="s">
        <v>110</v>
      </c>
      <c r="CL7" s="58" t="s">
        <v>6</v>
      </c>
      <c r="CM7" s="58" t="s">
        <v>7</v>
      </c>
      <c r="CN7" s="60" t="s">
        <v>110</v>
      </c>
      <c r="CO7" s="58" t="s">
        <v>6</v>
      </c>
      <c r="CP7" s="58" t="s">
        <v>7</v>
      </c>
      <c r="CQ7" s="60" t="s">
        <v>110</v>
      </c>
      <c r="CR7" s="58" t="s">
        <v>6</v>
      </c>
      <c r="CS7" s="58" t="s">
        <v>7</v>
      </c>
      <c r="CT7" s="60" t="s">
        <v>110</v>
      </c>
      <c r="CU7" s="58" t="s">
        <v>6</v>
      </c>
      <c r="CV7" s="58" t="s">
        <v>7</v>
      </c>
      <c r="CW7" s="60" t="s">
        <v>110</v>
      </c>
      <c r="CX7" s="58" t="s">
        <v>6</v>
      </c>
      <c r="CY7" s="58" t="s">
        <v>7</v>
      </c>
      <c r="CZ7" s="60" t="s">
        <v>110</v>
      </c>
      <c r="DA7" s="58" t="s">
        <v>6</v>
      </c>
      <c r="DB7" s="58" t="s">
        <v>7</v>
      </c>
      <c r="DC7" s="60" t="s">
        <v>110</v>
      </c>
      <c r="DD7" s="58" t="s">
        <v>6</v>
      </c>
      <c r="DE7" s="58" t="s">
        <v>7</v>
      </c>
      <c r="DF7" s="60" t="s">
        <v>110</v>
      </c>
    </row>
    <row r="8" spans="2:110" s="32" customFormat="1" ht="18" hidden="1" customHeight="1">
      <c r="B8" s="35" t="s">
        <v>115</v>
      </c>
      <c r="C8" s="35" t="s">
        <v>116</v>
      </c>
      <c r="D8" s="36" t="s">
        <v>117</v>
      </c>
      <c r="E8" s="36" t="s">
        <v>118</v>
      </c>
      <c r="F8" s="36" t="s">
        <v>119</v>
      </c>
      <c r="G8" s="36" t="s">
        <v>120</v>
      </c>
      <c r="H8" s="36" t="s">
        <v>121</v>
      </c>
      <c r="I8" s="36" t="s">
        <v>122</v>
      </c>
      <c r="J8" s="36" t="s">
        <v>123</v>
      </c>
      <c r="K8" s="36" t="s">
        <v>124</v>
      </c>
      <c r="L8" s="36" t="s">
        <v>125</v>
      </c>
      <c r="M8" s="36" t="s">
        <v>126</v>
      </c>
      <c r="N8" s="36" t="s">
        <v>127</v>
      </c>
      <c r="O8" s="36" t="s">
        <v>128</v>
      </c>
      <c r="P8" s="36" t="s">
        <v>129</v>
      </c>
      <c r="Q8" s="36" t="s">
        <v>130</v>
      </c>
      <c r="R8" s="36" t="s">
        <v>131</v>
      </c>
      <c r="S8" s="36" t="s">
        <v>132</v>
      </c>
      <c r="T8" s="36" t="s">
        <v>133</v>
      </c>
      <c r="U8" s="36" t="s">
        <v>134</v>
      </c>
      <c r="V8" s="36" t="s">
        <v>135</v>
      </c>
      <c r="W8" s="36" t="s">
        <v>136</v>
      </c>
      <c r="X8" s="36" t="s">
        <v>137</v>
      </c>
      <c r="Y8" s="36" t="s">
        <v>138</v>
      </c>
      <c r="Z8" s="36" t="s">
        <v>139</v>
      </c>
      <c r="AA8" s="36" t="s">
        <v>140</v>
      </c>
      <c r="AB8" s="36" t="s">
        <v>141</v>
      </c>
      <c r="AC8" s="36" t="s">
        <v>142</v>
      </c>
      <c r="AD8" s="36" t="s">
        <v>143</v>
      </c>
      <c r="AE8" s="36" t="s">
        <v>144</v>
      </c>
      <c r="AF8" s="36" t="s">
        <v>145</v>
      </c>
      <c r="AG8" s="36" t="s">
        <v>146</v>
      </c>
      <c r="AH8" s="36" t="s">
        <v>147</v>
      </c>
      <c r="AI8" s="36" t="s">
        <v>148</v>
      </c>
      <c r="AJ8" s="36" t="s">
        <v>149</v>
      </c>
      <c r="AK8" s="36" t="s">
        <v>150</v>
      </c>
      <c r="AL8" s="36" t="s">
        <v>151</v>
      </c>
      <c r="AM8" s="36" t="s">
        <v>190</v>
      </c>
      <c r="AN8" s="36" t="s">
        <v>191</v>
      </c>
      <c r="AO8" s="36" t="s">
        <v>192</v>
      </c>
      <c r="AP8" s="36" t="s">
        <v>193</v>
      </c>
      <c r="AQ8" s="36" t="s">
        <v>194</v>
      </c>
      <c r="AR8" s="36" t="s">
        <v>195</v>
      </c>
      <c r="AS8" s="36" t="s">
        <v>196</v>
      </c>
      <c r="AT8" s="36" t="s">
        <v>197</v>
      </c>
      <c r="AU8" s="36" t="s">
        <v>198</v>
      </c>
      <c r="AV8" s="36" t="s">
        <v>199</v>
      </c>
      <c r="AW8" s="36" t="s">
        <v>200</v>
      </c>
      <c r="AX8" s="36" t="s">
        <v>201</v>
      </c>
      <c r="AY8" s="36" t="s">
        <v>202</v>
      </c>
      <c r="AZ8" s="36" t="s">
        <v>203</v>
      </c>
      <c r="BA8" s="36" t="s">
        <v>204</v>
      </c>
      <c r="BB8" s="36" t="s">
        <v>206</v>
      </c>
      <c r="BC8" s="36" t="s">
        <v>207</v>
      </c>
      <c r="BD8" s="36" t="s">
        <v>208</v>
      </c>
      <c r="BE8" s="36" t="s">
        <v>209</v>
      </c>
      <c r="BF8" s="61" t="s">
        <v>210</v>
      </c>
      <c r="BG8" s="61" t="s">
        <v>211</v>
      </c>
      <c r="BH8" s="61" t="s">
        <v>213</v>
      </c>
      <c r="BI8" s="61" t="s">
        <v>214</v>
      </c>
      <c r="BJ8" s="61" t="s">
        <v>215</v>
      </c>
      <c r="BK8" s="61" t="s">
        <v>216</v>
      </c>
      <c r="BL8" s="61" t="s">
        <v>217</v>
      </c>
      <c r="BM8" s="61" t="s">
        <v>218</v>
      </c>
      <c r="BN8" s="61" t="s">
        <v>219</v>
      </c>
      <c r="BO8" s="61" t="s">
        <v>220</v>
      </c>
      <c r="BP8" s="61" t="s">
        <v>221</v>
      </c>
      <c r="BQ8" s="61" t="s">
        <v>222</v>
      </c>
      <c r="BR8" s="61" t="s">
        <v>223</v>
      </c>
      <c r="BS8" s="61" t="s">
        <v>224</v>
      </c>
      <c r="BT8" s="61" t="s">
        <v>225</v>
      </c>
      <c r="BU8" s="61" t="s">
        <v>226</v>
      </c>
      <c r="BV8" s="61" t="s">
        <v>227</v>
      </c>
      <c r="BW8" s="61" t="s">
        <v>228</v>
      </c>
      <c r="BX8" s="61" t="s">
        <v>229</v>
      </c>
      <c r="BY8" s="61" t="s">
        <v>230</v>
      </c>
      <c r="BZ8" s="61" t="s">
        <v>231</v>
      </c>
      <c r="CA8" s="61" t="s">
        <v>232</v>
      </c>
      <c r="CB8" s="61" t="s">
        <v>233</v>
      </c>
      <c r="CC8" s="61" t="s">
        <v>263</v>
      </c>
      <c r="CD8" s="61" t="s">
        <v>264</v>
      </c>
      <c r="CE8" s="61" t="s">
        <v>265</v>
      </c>
      <c r="CF8" s="61" t="s">
        <v>266</v>
      </c>
      <c r="CG8" s="61" t="s">
        <v>267</v>
      </c>
      <c r="CH8" s="61" t="s">
        <v>268</v>
      </c>
      <c r="CI8" s="61" t="s">
        <v>269</v>
      </c>
      <c r="CJ8" s="61" t="s">
        <v>270</v>
      </c>
      <c r="CK8" s="61" t="s">
        <v>271</v>
      </c>
      <c r="CL8" s="61" t="s">
        <v>272</v>
      </c>
      <c r="CM8" s="61" t="s">
        <v>273</v>
      </c>
      <c r="CN8" s="61" t="s">
        <v>274</v>
      </c>
      <c r="CO8" s="61" t="s">
        <v>275</v>
      </c>
      <c r="CP8" s="61" t="s">
        <v>276</v>
      </c>
      <c r="CQ8" s="61" t="s">
        <v>277</v>
      </c>
      <c r="CR8" s="61" t="s">
        <v>278</v>
      </c>
      <c r="CS8" s="61" t="s">
        <v>279</v>
      </c>
      <c r="CT8" s="61" t="s">
        <v>280</v>
      </c>
      <c r="CU8" s="61" t="s">
        <v>281</v>
      </c>
      <c r="CV8" s="61" t="s">
        <v>282</v>
      </c>
      <c r="CW8" s="61" t="s">
        <v>283</v>
      </c>
      <c r="CX8" s="61" t="s">
        <v>284</v>
      </c>
      <c r="CY8" s="61" t="s">
        <v>285</v>
      </c>
      <c r="CZ8" s="61" t="s">
        <v>286</v>
      </c>
      <c r="DA8" s="61" t="s">
        <v>287</v>
      </c>
      <c r="DB8" s="61" t="s">
        <v>288</v>
      </c>
      <c r="DC8" s="61" t="s">
        <v>289</v>
      </c>
      <c r="DD8" s="61" t="s">
        <v>290</v>
      </c>
      <c r="DE8" s="61" t="s">
        <v>291</v>
      </c>
      <c r="DF8" s="61" t="s">
        <v>292</v>
      </c>
    </row>
    <row r="9" spans="2:110" ht="93" hidden="1" customHeight="1">
      <c r="B9" s="35" t="s">
        <v>152</v>
      </c>
      <c r="C9" s="35" t="s">
        <v>153</v>
      </c>
      <c r="D9" s="36" t="s">
        <v>154</v>
      </c>
      <c r="E9" s="36" t="s">
        <v>155</v>
      </c>
      <c r="F9" s="36" t="s">
        <v>156</v>
      </c>
      <c r="G9" s="36" t="s">
        <v>178</v>
      </c>
      <c r="H9" s="36" t="s">
        <v>179</v>
      </c>
      <c r="I9" s="36" t="s">
        <v>180</v>
      </c>
      <c r="J9" s="36" t="s">
        <v>181</v>
      </c>
      <c r="K9" s="36" t="s">
        <v>157</v>
      </c>
      <c r="L9" s="36" t="s">
        <v>182</v>
      </c>
      <c r="M9" s="36" t="s">
        <v>183</v>
      </c>
      <c r="N9" s="36" t="s">
        <v>184</v>
      </c>
      <c r="O9" s="36" t="s">
        <v>185</v>
      </c>
      <c r="P9" s="53" t="s">
        <v>293</v>
      </c>
      <c r="Q9" s="53" t="s">
        <v>294</v>
      </c>
      <c r="R9" s="53" t="s">
        <v>295</v>
      </c>
      <c r="S9" s="53" t="s">
        <v>296</v>
      </c>
      <c r="T9" s="53" t="s">
        <v>297</v>
      </c>
      <c r="U9" s="53" t="s">
        <v>298</v>
      </c>
      <c r="V9" s="53" t="s">
        <v>299</v>
      </c>
      <c r="W9" s="53" t="s">
        <v>300</v>
      </c>
      <c r="X9" s="53" t="s">
        <v>301</v>
      </c>
      <c r="Y9" s="53" t="s">
        <v>302</v>
      </c>
      <c r="Z9" s="53" t="s">
        <v>303</v>
      </c>
      <c r="AA9" s="53" t="s">
        <v>304</v>
      </c>
      <c r="AB9" s="53" t="s">
        <v>305</v>
      </c>
      <c r="AC9" s="53" t="s">
        <v>306</v>
      </c>
      <c r="AD9" s="53" t="s">
        <v>307</v>
      </c>
      <c r="AE9" s="53" t="s">
        <v>186</v>
      </c>
      <c r="AF9" s="53" t="s">
        <v>187</v>
      </c>
      <c r="AG9" s="53" t="s">
        <v>188</v>
      </c>
      <c r="AH9" s="53" t="s">
        <v>243</v>
      </c>
      <c r="AI9" s="53" t="s">
        <v>308</v>
      </c>
      <c r="AJ9" s="53" t="s">
        <v>244</v>
      </c>
      <c r="AK9" s="53" t="s">
        <v>245</v>
      </c>
      <c r="AL9" s="53" t="s">
        <v>309</v>
      </c>
      <c r="AM9" s="53" t="s">
        <v>310</v>
      </c>
      <c r="AN9" s="53" t="s">
        <v>248</v>
      </c>
      <c r="AO9" s="53" t="s">
        <v>249</v>
      </c>
      <c r="AP9" s="53" t="s">
        <v>250</v>
      </c>
      <c r="AQ9" s="53" t="s">
        <v>251</v>
      </c>
      <c r="AR9" s="53" t="s">
        <v>252</v>
      </c>
      <c r="AS9" s="53" t="s">
        <v>253</v>
      </c>
      <c r="AT9" s="53" t="s">
        <v>158</v>
      </c>
      <c r="AU9" s="53" t="s">
        <v>159</v>
      </c>
      <c r="AV9" s="53" t="s">
        <v>160</v>
      </c>
      <c r="AW9" s="53" t="s">
        <v>256</v>
      </c>
      <c r="AX9" s="53" t="s">
        <v>257</v>
      </c>
      <c r="AY9" s="53" t="s">
        <v>258</v>
      </c>
      <c r="AZ9" s="53" t="s">
        <v>259</v>
      </c>
      <c r="BA9" s="53" t="s">
        <v>260</v>
      </c>
      <c r="BB9" s="53" t="s">
        <v>261</v>
      </c>
      <c r="BC9" s="53" t="s">
        <v>311</v>
      </c>
      <c r="BD9" s="53" t="s">
        <v>312</v>
      </c>
      <c r="BE9" s="53" t="s">
        <v>212</v>
      </c>
      <c r="BF9" s="62" t="s">
        <v>161</v>
      </c>
      <c r="BG9" s="62" t="s">
        <v>162</v>
      </c>
      <c r="BH9" s="62" t="s">
        <v>163</v>
      </c>
      <c r="BI9" s="62" t="s">
        <v>164</v>
      </c>
      <c r="BJ9" s="62" t="s">
        <v>165</v>
      </c>
      <c r="BK9" s="62" t="s">
        <v>166</v>
      </c>
      <c r="BL9" s="62" t="s">
        <v>167</v>
      </c>
      <c r="BM9" s="62" t="s">
        <v>168</v>
      </c>
      <c r="BN9" s="62" t="s">
        <v>169</v>
      </c>
      <c r="BO9" s="62" t="s">
        <v>170</v>
      </c>
      <c r="BP9" s="62" t="s">
        <v>171</v>
      </c>
      <c r="BQ9" s="62" t="s">
        <v>313</v>
      </c>
      <c r="BR9" s="62" t="s">
        <v>314</v>
      </c>
      <c r="BS9" s="62" t="s">
        <v>315</v>
      </c>
      <c r="BT9" s="62" t="s">
        <v>316</v>
      </c>
      <c r="BU9" s="62" t="s">
        <v>317</v>
      </c>
      <c r="BV9" s="62" t="s">
        <v>318</v>
      </c>
      <c r="BW9" s="62" t="s">
        <v>319</v>
      </c>
      <c r="BX9" s="62" t="s">
        <v>320</v>
      </c>
      <c r="BY9" s="62" t="s">
        <v>321</v>
      </c>
      <c r="BZ9" s="62" t="s">
        <v>322</v>
      </c>
      <c r="CA9" s="62" t="s">
        <v>323</v>
      </c>
      <c r="CB9" s="62" t="s">
        <v>324</v>
      </c>
      <c r="CC9" s="62" t="s">
        <v>325</v>
      </c>
      <c r="CD9" s="62" t="s">
        <v>326</v>
      </c>
      <c r="CE9" s="62" t="s">
        <v>327</v>
      </c>
      <c r="CF9" s="62" t="s">
        <v>172</v>
      </c>
      <c r="CG9" s="62" t="s">
        <v>173</v>
      </c>
      <c r="CH9" s="62" t="s">
        <v>174</v>
      </c>
      <c r="CI9" s="62" t="s">
        <v>328</v>
      </c>
      <c r="CJ9" s="62" t="s">
        <v>329</v>
      </c>
      <c r="CK9" s="62" t="s">
        <v>330</v>
      </c>
      <c r="CL9" s="62" t="s">
        <v>331</v>
      </c>
      <c r="CM9" s="62" t="s">
        <v>332</v>
      </c>
      <c r="CN9" s="62" t="s">
        <v>333</v>
      </c>
      <c r="CO9" s="62" t="s">
        <v>334</v>
      </c>
      <c r="CP9" s="62" t="s">
        <v>335</v>
      </c>
      <c r="CQ9" s="62" t="s">
        <v>336</v>
      </c>
      <c r="CR9" s="62" t="s">
        <v>337</v>
      </c>
      <c r="CS9" s="62" t="s">
        <v>338</v>
      </c>
      <c r="CT9" s="62" t="s">
        <v>339</v>
      </c>
      <c r="CU9" s="62" t="s">
        <v>175</v>
      </c>
      <c r="CV9" s="62" t="s">
        <v>176</v>
      </c>
      <c r="CW9" s="62" t="s">
        <v>177</v>
      </c>
      <c r="CX9" s="62" t="s">
        <v>340</v>
      </c>
      <c r="CY9" s="62" t="s">
        <v>341</v>
      </c>
      <c r="CZ9" s="62" t="s">
        <v>342</v>
      </c>
      <c r="DA9" s="62" t="s">
        <v>343</v>
      </c>
      <c r="DB9" s="62" t="s">
        <v>344</v>
      </c>
      <c r="DC9" s="62" t="s">
        <v>345</v>
      </c>
      <c r="DD9" s="62" t="s">
        <v>234</v>
      </c>
      <c r="DE9" s="62" t="s">
        <v>235</v>
      </c>
      <c r="DF9" s="62" t="s">
        <v>236</v>
      </c>
    </row>
    <row r="10" spans="2:110" ht="21">
      <c r="B10" s="3" t="s">
        <v>13</v>
      </c>
      <c r="C10" s="9" t="s">
        <v>14</v>
      </c>
      <c r="D10" s="67">
        <v>127547770.23451</v>
      </c>
      <c r="E10" s="67">
        <v>17345942.14057</v>
      </c>
      <c r="F10" s="67">
        <v>69225779.787760004</v>
      </c>
      <c r="G10" s="66">
        <v>8163924.9996800004</v>
      </c>
      <c r="H10" s="66">
        <v>1056968.5509200001</v>
      </c>
      <c r="I10" s="66">
        <v>3931308.8464000002</v>
      </c>
      <c r="J10" s="66">
        <v>4506956.33947</v>
      </c>
      <c r="K10" s="66">
        <v>727421.02110999997</v>
      </c>
      <c r="L10" s="66">
        <v>2327641.4164700001</v>
      </c>
      <c r="M10" s="66">
        <v>19485927.008560002</v>
      </c>
      <c r="N10" s="66">
        <v>2546807.5129999998</v>
      </c>
      <c r="O10" s="66">
        <v>10324154.334860001</v>
      </c>
      <c r="P10" s="69">
        <v>2633710.5029600002</v>
      </c>
      <c r="Q10" s="69">
        <v>362329.50699999998</v>
      </c>
      <c r="R10" s="69">
        <v>1361698.65169</v>
      </c>
      <c r="S10" s="69">
        <v>2680886.4698999999</v>
      </c>
      <c r="T10" s="69">
        <v>363822.92</v>
      </c>
      <c r="U10" s="69">
        <v>1380857.273</v>
      </c>
      <c r="V10" s="69">
        <v>3508985.43065</v>
      </c>
      <c r="W10" s="69">
        <v>432263.92099999997</v>
      </c>
      <c r="X10" s="69">
        <v>1883131.0456699999</v>
      </c>
      <c r="Y10" s="69">
        <v>4603367.6880999999</v>
      </c>
      <c r="Z10" s="69">
        <v>582721.84499999997</v>
      </c>
      <c r="AA10" s="69">
        <v>2467794.4215000002</v>
      </c>
      <c r="AB10" s="69">
        <v>6058976.9169500005</v>
      </c>
      <c r="AC10" s="69">
        <v>805669.32</v>
      </c>
      <c r="AD10" s="69">
        <v>3230672.943</v>
      </c>
      <c r="AE10" s="69">
        <v>47674471.767080002</v>
      </c>
      <c r="AF10" s="69">
        <v>6358183.8939399999</v>
      </c>
      <c r="AG10" s="69">
        <v>25880716.593880001</v>
      </c>
      <c r="AH10" s="69">
        <v>8453704.5249099992</v>
      </c>
      <c r="AI10" s="69">
        <v>1137556.7757999999</v>
      </c>
      <c r="AJ10" s="69">
        <v>4511258.6675000004</v>
      </c>
      <c r="AK10" s="69">
        <v>11205108.183019999</v>
      </c>
      <c r="AL10" s="69">
        <v>1471582.1440000001</v>
      </c>
      <c r="AM10" s="69">
        <v>6072956.716</v>
      </c>
      <c r="AN10" s="69">
        <v>12646572.32086</v>
      </c>
      <c r="AO10" s="69">
        <v>1717264.9901399999</v>
      </c>
      <c r="AP10" s="69">
        <v>6808653.0111800004</v>
      </c>
      <c r="AQ10" s="69">
        <v>15369086.738290001</v>
      </c>
      <c r="AR10" s="69">
        <v>2031779.9839999999</v>
      </c>
      <c r="AS10" s="69">
        <v>8487848.1992000006</v>
      </c>
      <c r="AT10" s="69">
        <v>47716490.119719997</v>
      </c>
      <c r="AU10" s="69">
        <v>6656561.1616000002</v>
      </c>
      <c r="AV10" s="69">
        <v>26761958.59615</v>
      </c>
      <c r="AW10" s="69">
        <v>18597631.10125</v>
      </c>
      <c r="AX10" s="69">
        <v>2520189.7031</v>
      </c>
      <c r="AY10" s="69">
        <v>10412477.4859</v>
      </c>
      <c r="AZ10" s="69">
        <v>17555160.611269999</v>
      </c>
      <c r="BA10" s="69">
        <v>2385015.7036000001</v>
      </c>
      <c r="BB10" s="69">
        <v>9943279.5391000006</v>
      </c>
      <c r="BC10" s="69">
        <v>11563698.407199999</v>
      </c>
      <c r="BD10" s="69">
        <v>1751355.7549000001</v>
      </c>
      <c r="BE10" s="69">
        <v>6406201.5711500002</v>
      </c>
      <c r="BF10" s="24">
        <v>56.743356083802169</v>
      </c>
      <c r="BG10" s="8">
        <v>79.963501066860886</v>
      </c>
      <c r="BH10" s="24">
        <v>54.38861766377066</v>
      </c>
      <c r="BI10" s="8">
        <v>78.810950820660722</v>
      </c>
      <c r="BJ10" s="14">
        <v>0.13753985076904107</v>
      </c>
      <c r="BK10" s="24">
        <v>61.575020291550693</v>
      </c>
      <c r="BL10" s="8">
        <v>76.189651243716952</v>
      </c>
      <c r="BM10" s="14">
        <v>0.1924575036283761</v>
      </c>
      <c r="BN10" s="24">
        <v>57.438251575014114</v>
      </c>
      <c r="BO10" s="8">
        <v>80.212764647240036</v>
      </c>
      <c r="BP10" s="14">
        <v>0.3720652075086856</v>
      </c>
      <c r="BQ10" s="24">
        <v>59.665333805230901</v>
      </c>
      <c r="BR10" s="8">
        <v>78.983550519539335</v>
      </c>
      <c r="BS10" s="14">
        <v>7.2933014140006025E-2</v>
      </c>
      <c r="BT10" s="24">
        <v>54.616628686094238</v>
      </c>
      <c r="BU10" s="8">
        <v>79.146727207672271</v>
      </c>
      <c r="BV10" s="14">
        <v>3.2931458949160206E-2</v>
      </c>
      <c r="BW10" s="24">
        <v>59.30747305432272</v>
      </c>
      <c r="BX10" s="8">
        <v>81.330877572836656</v>
      </c>
      <c r="BY10" s="14">
        <v>7.8848180409512331E-2</v>
      </c>
      <c r="BZ10" s="24">
        <v>57.257118350614391</v>
      </c>
      <c r="CA10" s="8">
        <v>80.897599157253993</v>
      </c>
      <c r="CB10" s="14">
        <v>8.6279038336419603E-2</v>
      </c>
      <c r="CC10" s="24">
        <v>56.136562305215008</v>
      </c>
      <c r="CD10" s="8">
        <v>80.039618359787241</v>
      </c>
      <c r="CE10" s="14">
        <v>0.1008110678016511</v>
      </c>
      <c r="CF10" s="24">
        <v>55.894729656049577</v>
      </c>
      <c r="CG10" s="8">
        <v>80.277913335344209</v>
      </c>
      <c r="CH10" s="14">
        <v>0.79518485380376203</v>
      </c>
      <c r="CI10" s="24">
        <v>56.071312708011156</v>
      </c>
      <c r="CJ10" s="8">
        <v>79.862029708383488</v>
      </c>
      <c r="CK10" s="14">
        <v>0.14443819608171216</v>
      </c>
      <c r="CL10" s="24">
        <v>57.096484872844151</v>
      </c>
      <c r="CM10" s="8">
        <v>80.494737036850523</v>
      </c>
      <c r="CN10" s="14">
        <v>0.22490807226093765</v>
      </c>
      <c r="CO10" s="24">
        <v>54.548723291458259</v>
      </c>
      <c r="CP10" s="8">
        <v>79.858298075654375</v>
      </c>
      <c r="CQ10" s="14">
        <v>0.16390217295102111</v>
      </c>
      <c r="CR10" s="24">
        <v>55.83203087944505</v>
      </c>
      <c r="CS10" s="8">
        <v>80.68581941665218</v>
      </c>
      <c r="CT10" s="14">
        <v>0.25793314688854579</v>
      </c>
      <c r="CU10" s="24">
        <v>55.765991970364851</v>
      </c>
      <c r="CV10" s="8">
        <v>80.081220802557255</v>
      </c>
      <c r="CW10" s="14">
        <v>0.80833714081986185</v>
      </c>
      <c r="CX10" s="24">
        <v>54.613414199977669</v>
      </c>
      <c r="CY10" s="8">
        <v>80.512993443119214</v>
      </c>
      <c r="CZ10" s="14">
        <v>0.24673691909644571</v>
      </c>
      <c r="DA10" s="24">
        <v>56.625986413228354</v>
      </c>
      <c r="DB10" s="8">
        <v>80.654132167930939</v>
      </c>
      <c r="DC10" s="14">
        <v>0.3372216466952645</v>
      </c>
      <c r="DD10" s="24">
        <v>55.948788939207219</v>
      </c>
      <c r="DE10" s="8">
        <v>78.530880202247616</v>
      </c>
      <c r="DF10" s="14">
        <v>0.21106790581152579</v>
      </c>
    </row>
    <row r="11" spans="2:110" ht="21">
      <c r="B11" s="3" t="s">
        <v>15</v>
      </c>
      <c r="C11" s="9" t="s">
        <v>16</v>
      </c>
      <c r="D11" s="67">
        <v>30123378.837870002</v>
      </c>
      <c r="E11" s="67">
        <v>4017367.4553</v>
      </c>
      <c r="F11" s="67">
        <v>16642121.26757</v>
      </c>
      <c r="G11" s="66">
        <v>2180929.92441</v>
      </c>
      <c r="H11" s="66">
        <v>285449.22866999998</v>
      </c>
      <c r="I11" s="66">
        <v>1197548.1370099999</v>
      </c>
      <c r="J11" s="66">
        <v>1452194.6235100001</v>
      </c>
      <c r="K11" s="66">
        <v>265831.77681000001</v>
      </c>
      <c r="L11" s="66">
        <v>736974.19869999995</v>
      </c>
      <c r="M11" s="66">
        <v>4375977.9952199999</v>
      </c>
      <c r="N11" s="66">
        <v>580942.09661999997</v>
      </c>
      <c r="O11" s="66">
        <v>2220338.7390000001</v>
      </c>
      <c r="P11" s="69">
        <v>645806.96699999995</v>
      </c>
      <c r="Q11" s="69">
        <v>92835.475000000006</v>
      </c>
      <c r="R11" s="69">
        <v>314566.13500000001</v>
      </c>
      <c r="S11" s="69">
        <v>554395.14599999995</v>
      </c>
      <c r="T11" s="69">
        <v>77609.899999999994</v>
      </c>
      <c r="U11" s="69">
        <v>267758.12400000001</v>
      </c>
      <c r="V11" s="69">
        <v>762379.71051999996</v>
      </c>
      <c r="W11" s="69">
        <v>99191.88</v>
      </c>
      <c r="X11" s="69">
        <v>380081.04599999997</v>
      </c>
      <c r="Y11" s="69">
        <v>1036532.21058</v>
      </c>
      <c r="Z11" s="69">
        <v>141152.16</v>
      </c>
      <c r="AA11" s="69">
        <v>538269.58799999999</v>
      </c>
      <c r="AB11" s="69">
        <v>1376863.9611200001</v>
      </c>
      <c r="AC11" s="69">
        <v>170152.68161999999</v>
      </c>
      <c r="AD11" s="69">
        <v>719663.84600000002</v>
      </c>
      <c r="AE11" s="69">
        <v>11275177.56102</v>
      </c>
      <c r="AF11" s="69">
        <v>1418542.007</v>
      </c>
      <c r="AG11" s="69">
        <v>6277859.4960000003</v>
      </c>
      <c r="AH11" s="69">
        <v>1880586.6726200001</v>
      </c>
      <c r="AI11" s="69">
        <v>246150.51800000001</v>
      </c>
      <c r="AJ11" s="69">
        <v>1004293.714</v>
      </c>
      <c r="AK11" s="69">
        <v>2496522.9841999998</v>
      </c>
      <c r="AL11" s="69">
        <v>312782.51899999997</v>
      </c>
      <c r="AM11" s="69">
        <v>1369332.8389999999</v>
      </c>
      <c r="AN11" s="69">
        <v>3040906.2762000002</v>
      </c>
      <c r="AO11" s="69">
        <v>368408.59299999999</v>
      </c>
      <c r="AP11" s="69">
        <v>1708899.142</v>
      </c>
      <c r="AQ11" s="69">
        <v>3857161.628</v>
      </c>
      <c r="AR11" s="69">
        <v>491200.37699999998</v>
      </c>
      <c r="AS11" s="69">
        <v>2195333.801</v>
      </c>
      <c r="AT11" s="69">
        <v>10839098.73371</v>
      </c>
      <c r="AU11" s="69">
        <v>1466602.3462</v>
      </c>
      <c r="AV11" s="69">
        <v>6209400.6968599996</v>
      </c>
      <c r="AW11" s="69">
        <v>4551887.1607100004</v>
      </c>
      <c r="AX11" s="69">
        <v>575989.51899999997</v>
      </c>
      <c r="AY11" s="69">
        <v>2633323.1340000001</v>
      </c>
      <c r="AZ11" s="69">
        <v>3649654.09864</v>
      </c>
      <c r="BA11" s="69">
        <v>497271.30219999998</v>
      </c>
      <c r="BB11" s="69">
        <v>2105199.889</v>
      </c>
      <c r="BC11" s="69">
        <v>2637557.4743599999</v>
      </c>
      <c r="BD11" s="69">
        <v>393341.52500000002</v>
      </c>
      <c r="BE11" s="69">
        <v>1470877.67386</v>
      </c>
      <c r="BF11" s="24">
        <v>58.413833234346875</v>
      </c>
      <c r="BG11" s="8">
        <v>80.554371363252642</v>
      </c>
      <c r="BH11" s="24">
        <v>57.9570845880923</v>
      </c>
      <c r="BI11" s="8">
        <v>80.751872169434876</v>
      </c>
      <c r="BJ11" s="14">
        <v>0.31067123672058056</v>
      </c>
      <c r="BK11" s="24">
        <v>55.847789789487962</v>
      </c>
      <c r="BL11" s="8">
        <v>73.491205347594274</v>
      </c>
      <c r="BM11" s="14">
        <v>0.13373902379845207</v>
      </c>
      <c r="BN11" s="24">
        <v>54.611008303952815</v>
      </c>
      <c r="BO11" s="8">
        <v>79.261554599133163</v>
      </c>
      <c r="BP11" s="14">
        <v>0.21035180122957955</v>
      </c>
      <c r="BQ11" s="24">
        <v>54.992054876987297</v>
      </c>
      <c r="BR11" s="8">
        <v>77.212786419768946</v>
      </c>
      <c r="BS11" s="14">
        <v>3.7301090435997143E-2</v>
      </c>
      <c r="BT11" s="24">
        <v>50.044336216363689</v>
      </c>
      <c r="BU11" s="8">
        <v>77.528348136826935</v>
      </c>
      <c r="BV11" s="14">
        <v>2.6234176436585818E-4</v>
      </c>
      <c r="BW11" s="24">
        <v>52.907381561637074</v>
      </c>
      <c r="BX11" s="8">
        <v>79.303675501169451</v>
      </c>
      <c r="BY11" s="14">
        <v>2.1363687553867045E-2</v>
      </c>
      <c r="BZ11" s="24">
        <v>52.298785800844513</v>
      </c>
      <c r="CA11" s="8">
        <v>79.224662675943662</v>
      </c>
      <c r="CB11" s="14">
        <v>2.5507164413611609E-2</v>
      </c>
      <c r="CC11" s="24">
        <v>58.515352831076839</v>
      </c>
      <c r="CD11" s="8">
        <v>80.877779144526698</v>
      </c>
      <c r="CE11" s="14">
        <v>0.1292274229086105</v>
      </c>
      <c r="CF11" s="24">
        <v>59.458220121123233</v>
      </c>
      <c r="CG11" s="8">
        <v>81.568762928401497</v>
      </c>
      <c r="CH11" s="14">
        <v>1.2763729876490981</v>
      </c>
      <c r="CI11" s="24">
        <v>57.31355931100709</v>
      </c>
      <c r="CJ11" s="8">
        <v>80.314954341762274</v>
      </c>
      <c r="CK11" s="14">
        <v>0.161395592119327</v>
      </c>
      <c r="CL11" s="24">
        <v>59.600606889547947</v>
      </c>
      <c r="CM11" s="8">
        <v>81.405406144564779</v>
      </c>
      <c r="CN11" s="14">
        <v>0.28427587932830051</v>
      </c>
      <c r="CO11" s="24">
        <v>61.126952570786379</v>
      </c>
      <c r="CP11" s="8">
        <v>82.2650930917561</v>
      </c>
      <c r="CQ11" s="14">
        <v>0.40934322110116217</v>
      </c>
      <c r="CR11" s="24">
        <v>58.663013175839424</v>
      </c>
      <c r="CS11" s="8">
        <v>81.71620591978936</v>
      </c>
      <c r="CT11" s="14">
        <v>0.41001975639228844</v>
      </c>
      <c r="CU11" s="24">
        <v>58.003114360661002</v>
      </c>
      <c r="CV11" s="8">
        <v>80.893671641701886</v>
      </c>
      <c r="CW11" s="14">
        <v>1.0798960152405108</v>
      </c>
      <c r="CX11" s="24">
        <v>58.913710008992609</v>
      </c>
      <c r="CY11" s="8">
        <v>82.052558249144823</v>
      </c>
      <c r="CZ11" s="14">
        <v>0.49573616609055166</v>
      </c>
      <c r="DA11" s="24">
        <v>57.292518757426173</v>
      </c>
      <c r="DB11" s="8">
        <v>80.892341714234007</v>
      </c>
      <c r="DC11" s="14">
        <v>0.32830829002988293</v>
      </c>
      <c r="DD11" s="24">
        <v>56.930329274960471</v>
      </c>
      <c r="DE11" s="8">
        <v>78.900468075828499</v>
      </c>
      <c r="DF11" s="14">
        <v>0.23547284886106809</v>
      </c>
    </row>
    <row r="12" spans="2:110" ht="21">
      <c r="B12" s="3" t="s">
        <v>17</v>
      </c>
      <c r="C12" s="9" t="s">
        <v>18</v>
      </c>
      <c r="D12" s="67">
        <v>28174774.195179999</v>
      </c>
      <c r="E12" s="67">
        <v>3019611.8609799999</v>
      </c>
      <c r="F12" s="67">
        <v>16116730.6467</v>
      </c>
      <c r="G12" s="66">
        <v>2311430.6678300002</v>
      </c>
      <c r="H12" s="66">
        <v>168758.09138</v>
      </c>
      <c r="I12" s="66">
        <v>1478281.1396999999</v>
      </c>
      <c r="J12" s="66">
        <v>1236774.7347299999</v>
      </c>
      <c r="K12" s="66">
        <v>162492.65783000001</v>
      </c>
      <c r="L12" s="66">
        <v>668816.56090000004</v>
      </c>
      <c r="M12" s="66">
        <v>4280604.9573299997</v>
      </c>
      <c r="N12" s="66">
        <v>501043.95328000002</v>
      </c>
      <c r="O12" s="66">
        <v>2243803.3709999998</v>
      </c>
      <c r="P12" s="69">
        <v>626971.40813</v>
      </c>
      <c r="Q12" s="69">
        <v>78446.14013</v>
      </c>
      <c r="R12" s="69">
        <v>312987.51400000002</v>
      </c>
      <c r="S12" s="69">
        <v>556580.14578999998</v>
      </c>
      <c r="T12" s="69">
        <v>74283.076490000007</v>
      </c>
      <c r="U12" s="69">
        <v>272022.71000000002</v>
      </c>
      <c r="V12" s="69">
        <v>784733.15859000001</v>
      </c>
      <c r="W12" s="69">
        <v>93752.716090000002</v>
      </c>
      <c r="X12" s="69">
        <v>403582.55</v>
      </c>
      <c r="Y12" s="69">
        <v>1002300.40804</v>
      </c>
      <c r="Z12" s="69">
        <v>116264.04504</v>
      </c>
      <c r="AA12" s="69">
        <v>539125.69900000002</v>
      </c>
      <c r="AB12" s="69">
        <v>1310019.83678</v>
      </c>
      <c r="AC12" s="69">
        <v>138297.97553</v>
      </c>
      <c r="AD12" s="69">
        <v>716084.89800000004</v>
      </c>
      <c r="AE12" s="69">
        <v>10091025.206490001</v>
      </c>
      <c r="AF12" s="69">
        <v>1084150.4546300001</v>
      </c>
      <c r="AG12" s="69">
        <v>5718793.6771</v>
      </c>
      <c r="AH12" s="69">
        <v>1827339.8867800001</v>
      </c>
      <c r="AI12" s="69">
        <v>201961.22678</v>
      </c>
      <c r="AJ12" s="69">
        <v>1004254.558</v>
      </c>
      <c r="AK12" s="69">
        <v>2249500.6504899999</v>
      </c>
      <c r="AL12" s="69">
        <v>247499.34899</v>
      </c>
      <c r="AM12" s="69">
        <v>1257658.848</v>
      </c>
      <c r="AN12" s="69">
        <v>2613136.6080100001</v>
      </c>
      <c r="AO12" s="69">
        <v>275681.27604999999</v>
      </c>
      <c r="AP12" s="69">
        <v>1482193.2620000001</v>
      </c>
      <c r="AQ12" s="69">
        <v>3401048.06121</v>
      </c>
      <c r="AR12" s="69">
        <v>359008.60281000001</v>
      </c>
      <c r="AS12" s="69">
        <v>1974687.0090999999</v>
      </c>
      <c r="AT12" s="69">
        <v>10254938.628799999</v>
      </c>
      <c r="AU12" s="69">
        <v>1103166.70386</v>
      </c>
      <c r="AV12" s="69">
        <v>6007035.898</v>
      </c>
      <c r="AW12" s="69">
        <v>4246358.9378000004</v>
      </c>
      <c r="AX12" s="69">
        <v>444228.97635999997</v>
      </c>
      <c r="AY12" s="69">
        <v>2507735.031</v>
      </c>
      <c r="AZ12" s="69">
        <v>3623798.9624999999</v>
      </c>
      <c r="BA12" s="69">
        <v>388564.66950000002</v>
      </c>
      <c r="BB12" s="69">
        <v>2113863.2570000002</v>
      </c>
      <c r="BC12" s="69">
        <v>2384780.7285000002</v>
      </c>
      <c r="BD12" s="69">
        <v>270373.05800000002</v>
      </c>
      <c r="BE12" s="69">
        <v>1385437.61</v>
      </c>
      <c r="BF12" s="24">
        <v>68.778625514597053</v>
      </c>
      <c r="BG12" s="8">
        <v>84.220538173540021</v>
      </c>
      <c r="BH12" s="24">
        <v>74.507607995090609</v>
      </c>
      <c r="BI12" s="8">
        <v>89.753851141157</v>
      </c>
      <c r="BJ12" s="14">
        <v>1.1472873225703675</v>
      </c>
      <c r="BK12" s="24">
        <v>70.624485606802764</v>
      </c>
      <c r="BL12" s="8">
        <v>80.453403598934969</v>
      </c>
      <c r="BM12" s="14">
        <v>0.42213935210545522</v>
      </c>
      <c r="BN12" s="24">
        <v>61.995476874346529</v>
      </c>
      <c r="BO12" s="8">
        <v>81.746017388729314</v>
      </c>
      <c r="BP12" s="14">
        <v>0.57888197295156818</v>
      </c>
      <c r="BQ12" s="24">
        <v>62.240400187214206</v>
      </c>
      <c r="BR12" s="8">
        <v>79.959275524135933</v>
      </c>
      <c r="BS12" s="14">
        <v>9.487108097041691E-2</v>
      </c>
      <c r="BT12" s="24">
        <v>52.930341403157634</v>
      </c>
      <c r="BU12" s="8">
        <v>78.549859867228918</v>
      </c>
      <c r="BV12" s="14">
        <v>1.8770043755933805E-2</v>
      </c>
      <c r="BW12" s="24">
        <v>58.733237690968181</v>
      </c>
      <c r="BX12" s="8">
        <v>81.148990935817906</v>
      </c>
      <c r="BY12" s="14">
        <v>7.1891320363097644E-2</v>
      </c>
      <c r="BZ12" s="24">
        <v>61.296017558304165</v>
      </c>
      <c r="CA12" s="8">
        <v>82.260319741453856</v>
      </c>
      <c r="CB12" s="14">
        <v>0.13052985783653714</v>
      </c>
      <c r="CC12" s="24">
        <v>66.846151170815119</v>
      </c>
      <c r="CD12" s="8">
        <v>83.813114727054057</v>
      </c>
      <c r="CE12" s="14">
        <v>0.26501193283412011</v>
      </c>
      <c r="CF12" s="24">
        <v>66.345165290048598</v>
      </c>
      <c r="CG12" s="8">
        <v>84.063510832415162</v>
      </c>
      <c r="CH12" s="14">
        <v>2.1048799279297867</v>
      </c>
      <c r="CI12" s="24">
        <v>65.381746966454628</v>
      </c>
      <c r="CJ12" s="8">
        <v>83.256625445600889</v>
      </c>
      <c r="CK12" s="14">
        <v>0.3535003583658054</v>
      </c>
      <c r="CL12" s="24">
        <v>65.515844628808395</v>
      </c>
      <c r="CM12" s="8">
        <v>83.556588969521826</v>
      </c>
      <c r="CN12" s="14">
        <v>0.44381681497780912</v>
      </c>
      <c r="CO12" s="24">
        <v>66.73616713263317</v>
      </c>
      <c r="CP12" s="8">
        <v>84.31735200193458</v>
      </c>
      <c r="CQ12" s="14">
        <v>0.56249030501728847</v>
      </c>
      <c r="CR12" s="24">
        <v>66.631023847169942</v>
      </c>
      <c r="CS12" s="8">
        <v>84.61630552940143</v>
      </c>
      <c r="CT12" s="14">
        <v>0.73818848810619242</v>
      </c>
      <c r="CU12" s="24">
        <v>67.891282502757264</v>
      </c>
      <c r="CV12" s="8">
        <v>84.48473601059672</v>
      </c>
      <c r="CW12" s="14">
        <v>2.4141923020038774</v>
      </c>
      <c r="CX12" s="24">
        <v>67.010749941052822</v>
      </c>
      <c r="CY12" s="8">
        <v>84.951409459857103</v>
      </c>
      <c r="CZ12" s="14">
        <v>0.93945336579075234</v>
      </c>
      <c r="DA12" s="24">
        <v>67.310113426702856</v>
      </c>
      <c r="DB12" s="8">
        <v>84.472493078213745</v>
      </c>
      <c r="DC12" s="14">
        <v>0.80898503754413542</v>
      </c>
      <c r="DD12" s="24">
        <v>69.600448405547283</v>
      </c>
      <c r="DE12" s="8">
        <v>83.671257636806089</v>
      </c>
      <c r="DF12" s="14">
        <v>0.63859764073454217</v>
      </c>
    </row>
    <row r="13" spans="2:110" ht="21">
      <c r="B13" s="3" t="s">
        <v>19</v>
      </c>
      <c r="C13" s="9" t="s">
        <v>20</v>
      </c>
      <c r="D13" s="67">
        <v>48315455.936849996</v>
      </c>
      <c r="E13" s="67">
        <v>5978512.8625100004</v>
      </c>
      <c r="F13" s="67">
        <v>26377512.876490001</v>
      </c>
      <c r="G13" s="66">
        <v>4081597.5270699998</v>
      </c>
      <c r="H13" s="66">
        <v>447095.88099999999</v>
      </c>
      <c r="I13" s="68">
        <v>2182231.1168200001</v>
      </c>
      <c r="J13" s="66">
        <v>2545767.7863799999</v>
      </c>
      <c r="K13" s="66">
        <v>422852.96901</v>
      </c>
      <c r="L13" s="66">
        <v>1263220.6314699999</v>
      </c>
      <c r="M13" s="66">
        <v>7906814.6654300001</v>
      </c>
      <c r="N13" s="66">
        <v>993049.00800000003</v>
      </c>
      <c r="O13" s="66">
        <v>4130342.5188000002</v>
      </c>
      <c r="P13" s="66">
        <v>1051250.5856000001</v>
      </c>
      <c r="Q13" s="66">
        <v>150406.52799999999</v>
      </c>
      <c r="R13" s="66">
        <v>527133.50859999994</v>
      </c>
      <c r="S13" s="66">
        <v>1099800.7593</v>
      </c>
      <c r="T13" s="66">
        <v>133359.78899999999</v>
      </c>
      <c r="U13" s="66">
        <v>565000.29500000004</v>
      </c>
      <c r="V13" s="66">
        <v>1414816.2652</v>
      </c>
      <c r="W13" s="66">
        <v>173723.20199999999</v>
      </c>
      <c r="X13" s="66">
        <v>747886.54720000003</v>
      </c>
      <c r="Y13" s="66">
        <v>1890089.6159999999</v>
      </c>
      <c r="Z13" s="66">
        <v>227426.617</v>
      </c>
      <c r="AA13" s="66">
        <v>1000857.73</v>
      </c>
      <c r="AB13" s="66">
        <v>2450857.43933</v>
      </c>
      <c r="AC13" s="66">
        <v>308132.87199999997</v>
      </c>
      <c r="AD13" s="66">
        <v>1289464.4380000001</v>
      </c>
      <c r="AE13" s="66">
        <v>16686638.161599999</v>
      </c>
      <c r="AF13" s="66">
        <v>2020608.0194999999</v>
      </c>
      <c r="AG13" s="66">
        <v>9179981.6923999991</v>
      </c>
      <c r="AH13" s="69">
        <v>3277266.6376</v>
      </c>
      <c r="AI13" s="69">
        <v>407150.23300000001</v>
      </c>
      <c r="AJ13" s="69">
        <v>1740976.456</v>
      </c>
      <c r="AK13" s="69">
        <v>3893076.858</v>
      </c>
      <c r="AL13" s="69">
        <v>472547.38699999999</v>
      </c>
      <c r="AM13" s="69">
        <v>2124200.7439999999</v>
      </c>
      <c r="AN13" s="69">
        <v>4281812.5868600002</v>
      </c>
      <c r="AO13" s="69">
        <v>519832.76150000002</v>
      </c>
      <c r="AP13" s="69">
        <v>2371535.4909999999</v>
      </c>
      <c r="AQ13" s="69">
        <v>5234482.07914</v>
      </c>
      <c r="AR13" s="69">
        <v>621077.63800000004</v>
      </c>
      <c r="AS13" s="69">
        <v>2943269.0014</v>
      </c>
      <c r="AT13" s="69">
        <v>17094637.79637</v>
      </c>
      <c r="AU13" s="69">
        <v>2094906.9850000001</v>
      </c>
      <c r="AV13" s="69">
        <v>9621736.9169999994</v>
      </c>
      <c r="AW13" s="69">
        <v>6727004.8564600004</v>
      </c>
      <c r="AX13" s="69">
        <v>789417.60600000003</v>
      </c>
      <c r="AY13" s="69">
        <v>3819560.4330000002</v>
      </c>
      <c r="AZ13" s="69">
        <v>6281062.6565899998</v>
      </c>
      <c r="BA13" s="69">
        <v>763287.99</v>
      </c>
      <c r="BB13" s="69">
        <v>3529193.41</v>
      </c>
      <c r="BC13" s="69">
        <v>4086570.2833199999</v>
      </c>
      <c r="BD13" s="69">
        <v>542201.38899999997</v>
      </c>
      <c r="BE13" s="69">
        <v>2272983.074</v>
      </c>
      <c r="BF13" s="24">
        <v>61.151502451170465</v>
      </c>
      <c r="BG13" s="8">
        <v>81.522721885760348</v>
      </c>
      <c r="BH13" s="24">
        <v>62.082651705381608</v>
      </c>
      <c r="BI13" s="8">
        <v>82.995805338373984</v>
      </c>
      <c r="BJ13" s="14">
        <v>0.53404511459484294</v>
      </c>
      <c r="BK13" s="24">
        <v>58.882088283129193</v>
      </c>
      <c r="BL13" s="8">
        <v>74.920847530640415</v>
      </c>
      <c r="BM13" s="14">
        <v>0.21807480575466806</v>
      </c>
      <c r="BN13" s="24">
        <v>58.640786612388958</v>
      </c>
      <c r="BO13" s="8">
        <v>80.617350776229969</v>
      </c>
      <c r="BP13" s="14">
        <v>0.46032960230600251</v>
      </c>
      <c r="BQ13" s="24">
        <v>56.544655496966193</v>
      </c>
      <c r="BR13" s="8">
        <v>77.801086301148629</v>
      </c>
      <c r="BS13" s="14">
        <v>5.1928477225873106E-2</v>
      </c>
      <c r="BT13" s="24">
        <v>59.580944554164333</v>
      </c>
      <c r="BU13" s="8">
        <v>80.90386434514491</v>
      </c>
      <c r="BV13" s="14">
        <v>7.319456162595471E-2</v>
      </c>
      <c r="BW13" s="24">
        <v>58.736504164078866</v>
      </c>
      <c r="BX13" s="8">
        <v>81.150025577442108</v>
      </c>
      <c r="BY13" s="14">
        <v>7.8820726800950217E-2</v>
      </c>
      <c r="BZ13" s="24">
        <v>58.995728716301734</v>
      </c>
      <c r="CA13" s="8">
        <v>81.484204569123278</v>
      </c>
      <c r="CB13" s="14">
        <v>0.11521894540745825</v>
      </c>
      <c r="CC13" s="24">
        <v>58.046931756248014</v>
      </c>
      <c r="CD13" s="8">
        <v>80.712732171538278</v>
      </c>
      <c r="CE13" s="14">
        <v>0.13999534784530249</v>
      </c>
      <c r="CF13" s="24">
        <v>60.537727171925027</v>
      </c>
      <c r="CG13" s="8">
        <v>81.959806836302391</v>
      </c>
      <c r="CH13" s="14">
        <v>1.3213951486838642</v>
      </c>
      <c r="CI13" s="24">
        <v>59.319342446685226</v>
      </c>
      <c r="CJ13" s="8">
        <v>81.046265330396423</v>
      </c>
      <c r="CK13" s="14">
        <v>0.22558390635210585</v>
      </c>
      <c r="CL13" s="24">
        <v>60.692080905576624</v>
      </c>
      <c r="CM13" s="8">
        <v>81.802340344112494</v>
      </c>
      <c r="CN13" s="14">
        <v>0.31206280625918897</v>
      </c>
      <c r="CO13" s="24">
        <v>60.460398646727498</v>
      </c>
      <c r="CP13" s="8">
        <v>82.021219156344742</v>
      </c>
      <c r="CQ13" s="14">
        <v>0.34200036441752585</v>
      </c>
      <c r="CR13" s="24">
        <v>61.023298688992575</v>
      </c>
      <c r="CS13" s="8">
        <v>82.575273932825226</v>
      </c>
      <c r="CT13" s="14">
        <v>0.44197666874468328</v>
      </c>
      <c r="CU13" s="24">
        <v>61.380548603361134</v>
      </c>
      <c r="CV13" s="8">
        <v>82.120247038980125</v>
      </c>
      <c r="CW13" s="14">
        <v>1.4966443261588089</v>
      </c>
      <c r="CX13" s="24">
        <v>61.203059937199704</v>
      </c>
      <c r="CY13" s="8">
        <v>82.872176883462046</v>
      </c>
      <c r="CZ13" s="14">
        <v>0.57132834350017403</v>
      </c>
      <c r="DA13" s="24">
        <v>61.001901871551347</v>
      </c>
      <c r="DB13" s="8">
        <v>82.218024520735256</v>
      </c>
      <c r="DC13" s="14">
        <v>0.52162566320291903</v>
      </c>
      <c r="DD13" s="24">
        <v>61.815998802723158</v>
      </c>
      <c r="DE13" s="8">
        <v>80.740111487323162</v>
      </c>
      <c r="DF13" s="14">
        <v>0.38710758856793775</v>
      </c>
    </row>
    <row r="14" spans="2:110" ht="21">
      <c r="B14" s="3" t="s">
        <v>21</v>
      </c>
      <c r="C14" s="9" t="s">
        <v>22</v>
      </c>
      <c r="D14" s="67">
        <v>24912490.267960001</v>
      </c>
      <c r="E14" s="67">
        <v>3393341.8957000002</v>
      </c>
      <c r="F14" s="67">
        <v>13444200.08994</v>
      </c>
      <c r="G14" s="66">
        <v>1478913.6226999999</v>
      </c>
      <c r="H14" s="66">
        <v>207013.5472</v>
      </c>
      <c r="I14" s="66">
        <v>752326.72030000004</v>
      </c>
      <c r="J14" s="66">
        <v>1159591.0573</v>
      </c>
      <c r="K14" s="66">
        <v>209360.69149999999</v>
      </c>
      <c r="L14" s="66">
        <v>558447.0858</v>
      </c>
      <c r="M14" s="66">
        <v>3515057.4075000002</v>
      </c>
      <c r="N14" s="66">
        <v>468645.69099999999</v>
      </c>
      <c r="O14" s="66">
        <v>1791685.6159999999</v>
      </c>
      <c r="P14" s="66">
        <v>544659.71589999995</v>
      </c>
      <c r="Q14" s="66">
        <v>78374.876000000004</v>
      </c>
      <c r="R14" s="66">
        <v>260482.05100000001</v>
      </c>
      <c r="S14" s="66">
        <v>396913.2219</v>
      </c>
      <c r="T14" s="66">
        <v>55949.930999999997</v>
      </c>
      <c r="U14" s="66">
        <v>195998.66399999999</v>
      </c>
      <c r="V14" s="66">
        <v>604601.60560000001</v>
      </c>
      <c r="W14" s="66">
        <v>81479.172999999995</v>
      </c>
      <c r="X14" s="66">
        <v>297344.35700000002</v>
      </c>
      <c r="Y14" s="66">
        <v>850582.06920000003</v>
      </c>
      <c r="Z14" s="66">
        <v>109413.867</v>
      </c>
      <c r="AA14" s="66">
        <v>443075.25400000002</v>
      </c>
      <c r="AB14" s="66">
        <v>1118300.7949000001</v>
      </c>
      <c r="AC14" s="66">
        <v>143427.84400000001</v>
      </c>
      <c r="AD14" s="66">
        <v>594785.29</v>
      </c>
      <c r="AE14" s="66">
        <v>8620815.6566000003</v>
      </c>
      <c r="AF14" s="66">
        <v>1108867.42</v>
      </c>
      <c r="AG14" s="66">
        <v>4678322.3130000001</v>
      </c>
      <c r="AH14" s="69">
        <v>1514639.9887000001</v>
      </c>
      <c r="AI14" s="69">
        <v>201820.11799999999</v>
      </c>
      <c r="AJ14" s="69">
        <v>779356.44200000004</v>
      </c>
      <c r="AK14" s="69">
        <v>1845166.7899</v>
      </c>
      <c r="AL14" s="69">
        <v>229920.44099999999</v>
      </c>
      <c r="AM14" s="69">
        <v>996723.05200000003</v>
      </c>
      <c r="AN14" s="69">
        <v>2207246.4084999999</v>
      </c>
      <c r="AO14" s="69">
        <v>294615.24099999998</v>
      </c>
      <c r="AP14" s="69">
        <v>1199785.5</v>
      </c>
      <c r="AQ14" s="69">
        <v>3053762.4695000001</v>
      </c>
      <c r="AR14" s="69">
        <v>382511.62</v>
      </c>
      <c r="AS14" s="69">
        <v>1702457.3189999999</v>
      </c>
      <c r="AT14" s="69">
        <v>10138112.52386</v>
      </c>
      <c r="AU14" s="69">
        <v>1399454.5460000001</v>
      </c>
      <c r="AV14" s="69">
        <v>5663418.3548400002</v>
      </c>
      <c r="AW14" s="69">
        <v>4108543.0712799998</v>
      </c>
      <c r="AX14" s="69">
        <v>549879.05900000001</v>
      </c>
      <c r="AY14" s="69">
        <v>2297686.88</v>
      </c>
      <c r="AZ14" s="69">
        <v>3542025.05424</v>
      </c>
      <c r="BA14" s="69">
        <v>486509.49599999998</v>
      </c>
      <c r="BB14" s="69">
        <v>1987566.4438400001</v>
      </c>
      <c r="BC14" s="69">
        <v>2487544.3983399998</v>
      </c>
      <c r="BD14" s="69">
        <v>363065.99099999998</v>
      </c>
      <c r="BE14" s="69">
        <v>1378165.031</v>
      </c>
      <c r="BF14" s="24">
        <v>56.412780519955639</v>
      </c>
      <c r="BG14" s="8">
        <v>79.846572031748863</v>
      </c>
      <c r="BH14" s="24">
        <v>53.672153431558669</v>
      </c>
      <c r="BI14" s="8">
        <v>78.421259462039629</v>
      </c>
      <c r="BJ14" s="14">
        <v>0.11379968565356367</v>
      </c>
      <c r="BK14" s="24">
        <v>54.237857545134489</v>
      </c>
      <c r="BL14" s="8">
        <v>72.732668554593445</v>
      </c>
      <c r="BM14" s="14">
        <v>9.1051943782851308E-2</v>
      </c>
      <c r="BN14" s="24">
        <v>54.625720539796745</v>
      </c>
      <c r="BO14" s="8">
        <v>79.266504447880919</v>
      </c>
      <c r="BP14" s="14">
        <v>0.20892290235572264</v>
      </c>
      <c r="BQ14" s="24">
        <v>54.089523675457066</v>
      </c>
      <c r="BR14" s="8">
        <v>76.870806008342271</v>
      </c>
      <c r="BS14" s="14">
        <v>3.1185262834848983E-2</v>
      </c>
      <c r="BT14" s="24">
        <v>50.792367603640933</v>
      </c>
      <c r="BU14" s="8">
        <v>77.793116488702779</v>
      </c>
      <c r="BV14" s="14">
        <v>4.1966834374547917E-3</v>
      </c>
      <c r="BW14" s="24">
        <v>50.343329177005295</v>
      </c>
      <c r="BX14" s="8">
        <v>78.491522688677762</v>
      </c>
      <c r="BY14" s="14">
        <v>2.4466949540606344E-3</v>
      </c>
      <c r="BZ14" s="24">
        <v>55.178262367056156</v>
      </c>
      <c r="CA14" s="8">
        <v>80.196195211597654</v>
      </c>
      <c r="CB14" s="14">
        <v>5.7328805237937562E-2</v>
      </c>
      <c r="CC14" s="24">
        <v>57.644521357543695</v>
      </c>
      <c r="CD14" s="8">
        <v>80.570943892201186</v>
      </c>
      <c r="CE14" s="14">
        <v>0.11809309689416222</v>
      </c>
      <c r="CF14" s="24">
        <v>57.444416381802881</v>
      </c>
      <c r="CG14" s="8">
        <v>80.839276554612312</v>
      </c>
      <c r="CH14" s="14">
        <v>0.92687192275012265</v>
      </c>
      <c r="CI14" s="24">
        <v>54.888583515415874</v>
      </c>
      <c r="CJ14" s="8">
        <v>79.430805195753962</v>
      </c>
      <c r="CK14" s="14">
        <v>0.10386509805358093</v>
      </c>
      <c r="CL14" s="24">
        <v>59.190137869592157</v>
      </c>
      <c r="CM14" s="8">
        <v>81.256131686829079</v>
      </c>
      <c r="CN14" s="14">
        <v>0.24348197291809268</v>
      </c>
      <c r="CO14" s="24">
        <v>55.716053636209303</v>
      </c>
      <c r="CP14" s="8">
        <v>80.28539247090751</v>
      </c>
      <c r="CQ14" s="14">
        <v>0.18561572881400679</v>
      </c>
      <c r="CR14" s="24">
        <v>58.491678574529431</v>
      </c>
      <c r="CS14" s="8">
        <v>81.653845635539241</v>
      </c>
      <c r="CT14" s="14">
        <v>0.38271673459116035</v>
      </c>
      <c r="CU14" s="24">
        <v>56.053847285972417</v>
      </c>
      <c r="CV14" s="8">
        <v>80.185760587118011</v>
      </c>
      <c r="CW14" s="14">
        <v>0.92223480354196019</v>
      </c>
      <c r="CX14" s="24">
        <v>55.106446267067213</v>
      </c>
      <c r="CY14" s="8">
        <v>80.689505676799016</v>
      </c>
      <c r="CZ14" s="14">
        <v>0.30918150582471149</v>
      </c>
      <c r="DA14" s="24">
        <v>55.735008525792104</v>
      </c>
      <c r="DB14" s="8">
        <v>80.335708853323922</v>
      </c>
      <c r="DC14" s="14">
        <v>0.30116627342223218</v>
      </c>
      <c r="DD14" s="24">
        <v>57.590081458745168</v>
      </c>
      <c r="DE14" s="8">
        <v>79.148890272872706</v>
      </c>
      <c r="DF14" s="14">
        <v>0.2955518642951393</v>
      </c>
    </row>
    <row r="15" spans="2:110" ht="21">
      <c r="B15" s="3" t="s">
        <v>23</v>
      </c>
      <c r="C15" s="9" t="s">
        <v>24</v>
      </c>
      <c r="D15" s="67">
        <v>25087439.103360001</v>
      </c>
      <c r="E15" s="67">
        <v>3169622.2092900001</v>
      </c>
      <c r="F15" s="67">
        <v>13980411.115040001</v>
      </c>
      <c r="G15" s="66">
        <v>1936699.1622500001</v>
      </c>
      <c r="H15" s="66">
        <v>275345.30695</v>
      </c>
      <c r="I15" s="66">
        <v>1038571.4835</v>
      </c>
      <c r="J15" s="66">
        <v>1317328.05754</v>
      </c>
      <c r="K15" s="66">
        <v>238373.54234000001</v>
      </c>
      <c r="L15" s="66">
        <v>667992.59900000005</v>
      </c>
      <c r="M15" s="66">
        <v>3931220.40319</v>
      </c>
      <c r="N15" s="66">
        <v>495779.92499999999</v>
      </c>
      <c r="O15" s="66">
        <v>2058704.83</v>
      </c>
      <c r="P15" s="66">
        <v>606615.00450000004</v>
      </c>
      <c r="Q15" s="66">
        <v>86088.240999999995</v>
      </c>
      <c r="R15" s="66">
        <v>302504.28000000003</v>
      </c>
      <c r="S15" s="66">
        <v>515446.7586</v>
      </c>
      <c r="T15" s="66">
        <v>65757.240000000005</v>
      </c>
      <c r="U15" s="66">
        <v>261582.644</v>
      </c>
      <c r="V15" s="66">
        <v>670042.58189000003</v>
      </c>
      <c r="W15" s="66">
        <v>80585.91</v>
      </c>
      <c r="X15" s="66">
        <v>350944.38299999997</v>
      </c>
      <c r="Y15" s="66">
        <v>946075.25959999999</v>
      </c>
      <c r="Z15" s="66">
        <v>117473.31</v>
      </c>
      <c r="AA15" s="66">
        <v>506543.69099999999</v>
      </c>
      <c r="AB15" s="66">
        <v>1193040.7986000001</v>
      </c>
      <c r="AC15" s="66">
        <v>145875.22399999999</v>
      </c>
      <c r="AD15" s="66">
        <v>637129.83200000005</v>
      </c>
      <c r="AE15" s="66">
        <v>8498148.1110599991</v>
      </c>
      <c r="AF15" s="66">
        <v>1002144.139</v>
      </c>
      <c r="AG15" s="66">
        <v>4794478.0718099996</v>
      </c>
      <c r="AH15" s="69">
        <v>1530697.0759999999</v>
      </c>
      <c r="AI15" s="69">
        <v>190723.38800000001</v>
      </c>
      <c r="AJ15" s="69">
        <v>830082.94</v>
      </c>
      <c r="AK15" s="69">
        <v>1827326.1572199999</v>
      </c>
      <c r="AL15" s="69">
        <v>221602.799</v>
      </c>
      <c r="AM15" s="69">
        <v>1007294.336</v>
      </c>
      <c r="AN15" s="69">
        <v>2159256.2911399999</v>
      </c>
      <c r="AO15" s="69">
        <v>250005.60200000001</v>
      </c>
      <c r="AP15" s="69">
        <v>1231858.1621399999</v>
      </c>
      <c r="AQ15" s="69">
        <v>2980868.5866999999</v>
      </c>
      <c r="AR15" s="69">
        <v>339812.35</v>
      </c>
      <c r="AS15" s="69">
        <v>1725242.6336699999</v>
      </c>
      <c r="AT15" s="69">
        <v>9404043.3693199996</v>
      </c>
      <c r="AU15" s="69">
        <v>1157979.2960000001</v>
      </c>
      <c r="AV15" s="69">
        <v>5420664.1307300003</v>
      </c>
      <c r="AW15" s="69">
        <v>3842799.2102199998</v>
      </c>
      <c r="AX15" s="69">
        <v>448554.23200000002</v>
      </c>
      <c r="AY15" s="69">
        <v>2244058.2417299999</v>
      </c>
      <c r="AZ15" s="69">
        <v>3233054.0128000001</v>
      </c>
      <c r="BA15" s="69">
        <v>402544.30200000003</v>
      </c>
      <c r="BB15" s="69">
        <v>1848005.926</v>
      </c>
      <c r="BC15" s="69">
        <v>2328190.1463000001</v>
      </c>
      <c r="BD15" s="69">
        <v>306880.76199999999</v>
      </c>
      <c r="BE15" s="69">
        <v>1328599.963</v>
      </c>
      <c r="BF15" s="24">
        <v>61.13892694243421</v>
      </c>
      <c r="BG15" s="8">
        <v>81.518273758725599</v>
      </c>
      <c r="BH15" s="24">
        <v>54.81696200555438</v>
      </c>
      <c r="BI15" s="8">
        <v>79.043931171950561</v>
      </c>
      <c r="BJ15" s="14">
        <v>0.20072542045897929</v>
      </c>
      <c r="BK15" s="24">
        <v>56.291115635072565</v>
      </c>
      <c r="BL15" s="8">
        <v>73.700083060518878</v>
      </c>
      <c r="BM15" s="14">
        <v>0.15665181301581638</v>
      </c>
      <c r="BN15" s="24">
        <v>58.564794808907578</v>
      </c>
      <c r="BO15" s="8">
        <v>80.59178376267117</v>
      </c>
      <c r="BP15" s="14">
        <v>0.42920874295765959</v>
      </c>
      <c r="BQ15" s="24">
        <v>56.663559530713947</v>
      </c>
      <c r="BR15" s="8">
        <v>77.846140533414953</v>
      </c>
      <c r="BS15" s="14">
        <v>5.7210370066660056E-2</v>
      </c>
      <c r="BT15" s="24">
        <v>56.777660792582125</v>
      </c>
      <c r="BU15" s="8">
        <v>79.911632155402117</v>
      </c>
      <c r="BV15" s="14">
        <v>4.5788881640296444E-2</v>
      </c>
      <c r="BW15" s="24">
        <v>59.29065246592905</v>
      </c>
      <c r="BX15" s="8">
        <v>81.325549722183695</v>
      </c>
      <c r="BY15" s="14">
        <v>7.4046305337454987E-2</v>
      </c>
      <c r="BZ15" s="24">
        <v>58.078290834757802</v>
      </c>
      <c r="CA15" s="8">
        <v>81.174661938417287</v>
      </c>
      <c r="CB15" s="14">
        <v>9.9173294153753103E-2</v>
      </c>
      <c r="CC15" s="24">
        <v>59.91182765212691</v>
      </c>
      <c r="CD15" s="8">
        <v>81.369823491918808</v>
      </c>
      <c r="CE15" s="14">
        <v>0.15944998303586994</v>
      </c>
      <c r="CF15" s="24">
        <v>62.613067450038372</v>
      </c>
      <c r="CG15" s="8">
        <v>82.711584392525666</v>
      </c>
      <c r="CH15" s="14">
        <v>1.5442968571479641</v>
      </c>
      <c r="CI15" s="24">
        <v>60.060242353892143</v>
      </c>
      <c r="CJ15" s="8">
        <v>81.316398344270453</v>
      </c>
      <c r="CK15" s="14">
        <v>0.21832574565213711</v>
      </c>
      <c r="CL15" s="24">
        <v>61.145800100520034</v>
      </c>
      <c r="CM15" s="8">
        <v>81.967343507558908</v>
      </c>
      <c r="CN15" s="14">
        <v>0.2904470240358526</v>
      </c>
      <c r="CO15" s="24">
        <v>63.488107156425606</v>
      </c>
      <c r="CP15" s="8">
        <v>83.128975277623397</v>
      </c>
      <c r="CQ15" s="14">
        <v>0.4264070875940878</v>
      </c>
      <c r="CR15" s="24">
        <v>63.686611879862696</v>
      </c>
      <c r="CS15" s="8">
        <v>83.54463427428513</v>
      </c>
      <c r="CT15" s="14">
        <v>0.59982644783592343</v>
      </c>
      <c r="CU15" s="24">
        <v>62.145083488964332</v>
      </c>
      <c r="CV15" s="8">
        <v>82.397901499039165</v>
      </c>
      <c r="CW15" s="14">
        <v>1.6919176891106464</v>
      </c>
      <c r="CX15" s="24">
        <v>62.513409790114771</v>
      </c>
      <c r="CY15" s="8">
        <v>83.341300080266265</v>
      </c>
      <c r="CZ15" s="14">
        <v>0.70337057509994305</v>
      </c>
      <c r="DA15" s="24">
        <v>60.709477916238825</v>
      </c>
      <c r="DB15" s="8">
        <v>82.113516197426534</v>
      </c>
      <c r="DC15" s="14">
        <v>0.50226159844600671</v>
      </c>
      <c r="DD15" s="24">
        <v>63.133101173560107</v>
      </c>
      <c r="DE15" s="8">
        <v>81.236051436803081</v>
      </c>
      <c r="DF15" s="14">
        <v>0.47158210181362159</v>
      </c>
    </row>
    <row r="16" spans="2:110" ht="21">
      <c r="B16" s="3" t="s">
        <v>25</v>
      </c>
      <c r="C16" s="9" t="s">
        <v>26</v>
      </c>
      <c r="D16" s="67">
        <v>43856597.484396003</v>
      </c>
      <c r="E16" s="67">
        <v>5970523.4483000003</v>
      </c>
      <c r="F16" s="67">
        <v>24188319.331110001</v>
      </c>
      <c r="G16" s="66">
        <v>3826737.6401999998</v>
      </c>
      <c r="H16" s="66">
        <v>365662.82630000002</v>
      </c>
      <c r="I16" s="66">
        <v>2337905.2308999998</v>
      </c>
      <c r="J16" s="66">
        <v>2206692.0295000002</v>
      </c>
      <c r="K16" s="66">
        <v>362715.29599999997</v>
      </c>
      <c r="L16" s="66">
        <v>1183815.8899000001</v>
      </c>
      <c r="M16" s="66">
        <v>6972082.15766</v>
      </c>
      <c r="N16" s="66">
        <v>972040.75373999996</v>
      </c>
      <c r="O16" s="66">
        <v>3710240.2030000002</v>
      </c>
      <c r="P16" s="66">
        <v>1135017.2579999999</v>
      </c>
      <c r="Q16" s="66">
        <v>176312.065</v>
      </c>
      <c r="R16" s="66">
        <v>576423.70400000003</v>
      </c>
      <c r="S16" s="66">
        <v>857483.96849999996</v>
      </c>
      <c r="T16" s="66">
        <v>120869.74</v>
      </c>
      <c r="U16" s="66">
        <v>451673.37199999997</v>
      </c>
      <c r="V16" s="66">
        <v>1222863.9513000001</v>
      </c>
      <c r="W16" s="66">
        <v>168611.61499999999</v>
      </c>
      <c r="X16" s="66">
        <v>650455.12699999998</v>
      </c>
      <c r="Y16" s="66">
        <v>1652479.9851200001</v>
      </c>
      <c r="Z16" s="66">
        <v>212769.6863</v>
      </c>
      <c r="AA16" s="66">
        <v>908778.91200000001</v>
      </c>
      <c r="AB16" s="66">
        <v>2104236.99474</v>
      </c>
      <c r="AC16" s="66">
        <v>293477.64743999997</v>
      </c>
      <c r="AD16" s="66">
        <v>1122909.088</v>
      </c>
      <c r="AE16" s="66">
        <v>15405531.752103999</v>
      </c>
      <c r="AF16" s="66">
        <v>2079035.5842599999</v>
      </c>
      <c r="AG16" s="66">
        <v>8397263.2343099993</v>
      </c>
      <c r="AH16" s="69">
        <v>2777463.0589999999</v>
      </c>
      <c r="AI16" s="69">
        <v>374881.22</v>
      </c>
      <c r="AJ16" s="69">
        <v>1493780.753</v>
      </c>
      <c r="AK16" s="69">
        <v>3424666.568308</v>
      </c>
      <c r="AL16" s="69">
        <v>453386.723</v>
      </c>
      <c r="AM16" s="69">
        <v>1859539.041</v>
      </c>
      <c r="AN16" s="69">
        <v>3929344.5846000002</v>
      </c>
      <c r="AO16" s="69">
        <v>535385.24566000002</v>
      </c>
      <c r="AP16" s="69">
        <v>2140321.2570000002</v>
      </c>
      <c r="AQ16" s="69">
        <v>5274057.5401959997</v>
      </c>
      <c r="AR16" s="69">
        <v>715382.39560000005</v>
      </c>
      <c r="AS16" s="69">
        <v>2903622.1833100002</v>
      </c>
      <c r="AT16" s="69">
        <v>15445553.904932</v>
      </c>
      <c r="AU16" s="69">
        <v>2191068.9879999999</v>
      </c>
      <c r="AV16" s="69">
        <v>8559094.773</v>
      </c>
      <c r="AW16" s="69">
        <v>6507094.8491000002</v>
      </c>
      <c r="AX16" s="69">
        <v>893574.06400000001</v>
      </c>
      <c r="AY16" s="69">
        <v>3621813.6630000002</v>
      </c>
      <c r="AZ16" s="69">
        <v>5378054.0195279997</v>
      </c>
      <c r="BA16" s="69">
        <v>748975.429</v>
      </c>
      <c r="BB16" s="69">
        <v>3010455.0389999999</v>
      </c>
      <c r="BC16" s="69">
        <v>3560405.0363039998</v>
      </c>
      <c r="BD16" s="69">
        <v>548519.495</v>
      </c>
      <c r="BE16" s="69">
        <v>1926826.071</v>
      </c>
      <c r="BF16" s="24">
        <v>57.420667148388446</v>
      </c>
      <c r="BG16" s="8">
        <v>80.203075124698799</v>
      </c>
      <c r="BH16" s="24">
        <v>68.478943127422411</v>
      </c>
      <c r="BI16" s="8">
        <v>86.474805939277687</v>
      </c>
      <c r="BJ16" s="14">
        <v>0.90100255695677733</v>
      </c>
      <c r="BK16" s="24">
        <v>62.332456865546028</v>
      </c>
      <c r="BL16" s="8">
        <v>76.546525585326705</v>
      </c>
      <c r="BM16" s="14">
        <v>0.29796322511032214</v>
      </c>
      <c r="BN16" s="24">
        <v>54.546991499589495</v>
      </c>
      <c r="BO16" s="8">
        <v>79.240016506468351</v>
      </c>
      <c r="BP16" s="14">
        <v>0.23750906440831904</v>
      </c>
      <c r="BQ16" s="24">
        <v>53.314563755598243</v>
      </c>
      <c r="BR16" s="8">
        <v>76.577163958313236</v>
      </c>
      <c r="BS16" s="14">
        <v>3.1346803609116299E-2</v>
      </c>
      <c r="BT16" s="24">
        <v>53.888409406364701</v>
      </c>
      <c r="BU16" s="8">
        <v>78.888971421247305</v>
      </c>
      <c r="BV16" s="14">
        <v>2.61283362782385E-2</v>
      </c>
      <c r="BW16" s="24">
        <v>53.25625217782251</v>
      </c>
      <c r="BX16" s="8">
        <v>79.414178802049321</v>
      </c>
      <c r="BY16" s="14">
        <v>2.8011315721098752E-2</v>
      </c>
      <c r="BZ16" s="24">
        <v>57.646385281055117</v>
      </c>
      <c r="CA16" s="8">
        <v>81.028937433250064</v>
      </c>
      <c r="CB16" s="14">
        <v>9.5940814604085836E-2</v>
      </c>
      <c r="CC16" s="24">
        <v>53.980219592066838</v>
      </c>
      <c r="CD16" s="8">
        <v>79.279836495444783</v>
      </c>
      <c r="CE16" s="14">
        <v>6.586358229701425E-2</v>
      </c>
      <c r="CF16" s="24">
        <v>55.555046740696071</v>
      </c>
      <c r="CG16" s="8">
        <v>80.15486556593099</v>
      </c>
      <c r="CH16" s="14">
        <v>0.69900609525299695</v>
      </c>
      <c r="CI16" s="24">
        <v>56.281108462176995</v>
      </c>
      <c r="CJ16" s="8">
        <v>79.938521497381601</v>
      </c>
      <c r="CK16" s="14">
        <v>0.14189611046115755</v>
      </c>
      <c r="CL16" s="24">
        <v>56.829647222765388</v>
      </c>
      <c r="CM16" s="8">
        <v>80.397696715699695</v>
      </c>
      <c r="CN16" s="14">
        <v>0.19048045054203364</v>
      </c>
      <c r="CO16" s="24">
        <v>54.911103048755471</v>
      </c>
      <c r="CP16" s="8">
        <v>79.990882963891679</v>
      </c>
      <c r="CQ16" s="14">
        <v>0.15941638067144942</v>
      </c>
      <c r="CR16" s="24">
        <v>54.586866886851524</v>
      </c>
      <c r="CS16" s="8">
        <v>80.232619771499031</v>
      </c>
      <c r="CT16" s="14">
        <v>0.20033351171976832</v>
      </c>
      <c r="CU16" s="24">
        <v>54.491244041676381</v>
      </c>
      <c r="CV16" s="8">
        <v>79.618273389016892</v>
      </c>
      <c r="CW16" s="14">
        <v>0.5813991706804893</v>
      </c>
      <c r="CX16" s="24">
        <v>53.768405570473909</v>
      </c>
      <c r="CY16" s="8">
        <v>80.210468778642721</v>
      </c>
      <c r="CZ16" s="14">
        <v>0.20199362161046325</v>
      </c>
      <c r="DA16" s="24">
        <v>55.01230087328323</v>
      </c>
      <c r="DB16" s="8">
        <v>80.077423019916864</v>
      </c>
      <c r="DC16" s="14">
        <v>0.22329677415781624</v>
      </c>
      <c r="DD16" s="24">
        <v>54.115802874164274</v>
      </c>
      <c r="DE16" s="8">
        <v>77.84069010266019</v>
      </c>
      <c r="DF16" s="14">
        <v>0.12719946690064052</v>
      </c>
    </row>
    <row r="17" spans="2:110" ht="21">
      <c r="B17" s="3" t="s">
        <v>27</v>
      </c>
      <c r="C17" s="9" t="s">
        <v>28</v>
      </c>
      <c r="D17" s="67">
        <v>44111950.530660003</v>
      </c>
      <c r="E17" s="67">
        <v>6720827.1443699999</v>
      </c>
      <c r="F17" s="67">
        <v>22931371.7216</v>
      </c>
      <c r="G17" s="66">
        <v>2550353.62683</v>
      </c>
      <c r="H17" s="66">
        <v>423129.46983000002</v>
      </c>
      <c r="I17" s="66">
        <v>1111131.2652700001</v>
      </c>
      <c r="J17" s="66">
        <v>2116468.0785699999</v>
      </c>
      <c r="K17" s="66">
        <v>428903.37874999997</v>
      </c>
      <c r="L17" s="66">
        <v>915271.85600999999</v>
      </c>
      <c r="M17" s="66">
        <v>7745111.2284599999</v>
      </c>
      <c r="N17" s="66">
        <v>1128506.0397900001</v>
      </c>
      <c r="O17" s="66">
        <v>3960039.5829099999</v>
      </c>
      <c r="P17" s="66">
        <v>1141078.46991</v>
      </c>
      <c r="Q17" s="66">
        <v>191731.70478999999</v>
      </c>
      <c r="R17" s="66">
        <v>529681.45845999999</v>
      </c>
      <c r="S17" s="66">
        <v>1035688.61305</v>
      </c>
      <c r="T17" s="66">
        <v>157942.98000000001</v>
      </c>
      <c r="U17" s="66">
        <v>500861.34645000001</v>
      </c>
      <c r="V17" s="66">
        <v>1397134.7041</v>
      </c>
      <c r="W17" s="66">
        <v>200014.465</v>
      </c>
      <c r="X17" s="66">
        <v>722671.75600000005</v>
      </c>
      <c r="Y17" s="66">
        <v>1814776.4273000001</v>
      </c>
      <c r="Z17" s="66">
        <v>254276.58</v>
      </c>
      <c r="AA17" s="66">
        <v>955619.87</v>
      </c>
      <c r="AB17" s="66">
        <v>2356433.0140999998</v>
      </c>
      <c r="AC17" s="66">
        <v>324540.31</v>
      </c>
      <c r="AD17" s="66">
        <v>1251205.152</v>
      </c>
      <c r="AE17" s="66">
        <v>17018557.959479999</v>
      </c>
      <c r="AF17" s="66">
        <v>2479888.372</v>
      </c>
      <c r="AG17" s="66">
        <v>8975075.0287999995</v>
      </c>
      <c r="AH17" s="69">
        <v>3181647.35543</v>
      </c>
      <c r="AI17" s="69">
        <v>461072.51500000001</v>
      </c>
      <c r="AJ17" s="69">
        <v>1661551.534</v>
      </c>
      <c r="AK17" s="69">
        <v>4186351.1305999998</v>
      </c>
      <c r="AL17" s="69">
        <v>606905.41</v>
      </c>
      <c r="AM17" s="69">
        <v>2182116.4419999998</v>
      </c>
      <c r="AN17" s="69">
        <v>4505117.0747499997</v>
      </c>
      <c r="AO17" s="69">
        <v>658781.78899999999</v>
      </c>
      <c r="AP17" s="69">
        <v>2369159.4298</v>
      </c>
      <c r="AQ17" s="69">
        <v>5145442.3986999998</v>
      </c>
      <c r="AR17" s="69">
        <v>753128.65800000005</v>
      </c>
      <c r="AS17" s="69">
        <v>2762247.6230000001</v>
      </c>
      <c r="AT17" s="69">
        <v>14681459.637320001</v>
      </c>
      <c r="AU17" s="69">
        <v>2260399.8840000001</v>
      </c>
      <c r="AV17" s="69">
        <v>7969853.9886100003</v>
      </c>
      <c r="AW17" s="69">
        <v>6180106.5357900001</v>
      </c>
      <c r="AX17" s="69">
        <v>911379.64599999995</v>
      </c>
      <c r="AY17" s="69">
        <v>3360341.4943200001</v>
      </c>
      <c r="AZ17" s="69">
        <v>4922417.6157799996</v>
      </c>
      <c r="BA17" s="69">
        <v>749040.31</v>
      </c>
      <c r="BB17" s="69">
        <v>2682983.8076399998</v>
      </c>
      <c r="BC17" s="69">
        <v>3578935.48575</v>
      </c>
      <c r="BD17" s="69">
        <v>599979.92799999996</v>
      </c>
      <c r="BE17" s="69">
        <v>1926528.68665</v>
      </c>
      <c r="BF17" s="24">
        <v>49.310707387581353</v>
      </c>
      <c r="BG17" s="8">
        <v>77.33447298546524</v>
      </c>
      <c r="BH17" s="24">
        <v>42.640934820636986</v>
      </c>
      <c r="BI17" s="8">
        <v>72.421280154678442</v>
      </c>
      <c r="BJ17" s="14">
        <v>-0.20710528301568576</v>
      </c>
      <c r="BK17" s="24">
        <v>44.38779557300559</v>
      </c>
      <c r="BL17" s="8">
        <v>68.091706523176654</v>
      </c>
      <c r="BM17" s="14">
        <v>-0.11986751999079731</v>
      </c>
      <c r="BN17" s="24">
        <v>50.334124487352668</v>
      </c>
      <c r="BO17" s="8">
        <v>77.822621167908267</v>
      </c>
      <c r="BP17" s="14">
        <v>1.929115916078708E-2</v>
      </c>
      <c r="BQ17" s="24">
        <v>44.989678690996634</v>
      </c>
      <c r="BR17" s="8">
        <v>73.422760415648682</v>
      </c>
      <c r="BS17" s="14">
        <v>-4.6188274870873618E-2</v>
      </c>
      <c r="BT17" s="24">
        <v>45.799329968185724</v>
      </c>
      <c r="BU17" s="8">
        <v>76.025813180207294</v>
      </c>
      <c r="BV17" s="14">
        <v>-3.3034242900086212E-2</v>
      </c>
      <c r="BW17" s="24">
        <v>49.809994269005209</v>
      </c>
      <c r="BX17" s="8">
        <v>78.322591098930047</v>
      </c>
      <c r="BY17" s="14">
        <v>-1.8727279414239475E-3</v>
      </c>
      <c r="BZ17" s="24">
        <v>51.584336112049577</v>
      </c>
      <c r="CA17" s="8">
        <v>78.983608060012074</v>
      </c>
      <c r="CB17" s="14">
        <v>2.1811343651052147E-2</v>
      </c>
      <c r="CC17" s="24">
        <v>54.332649571714512</v>
      </c>
      <c r="CD17" s="8">
        <v>79.404014301391015</v>
      </c>
      <c r="CE17" s="14">
        <v>8.1124841762142644E-2</v>
      </c>
      <c r="CF17" s="24">
        <v>50.575255253851644</v>
      </c>
      <c r="CG17" s="8">
        <v>78.350970795534735</v>
      </c>
      <c r="CH17" s="14">
        <v>8.0500288485170407E-2</v>
      </c>
      <c r="CI17" s="24">
        <v>51.727260184220789</v>
      </c>
      <c r="CJ17" s="8">
        <v>78.278182836135386</v>
      </c>
      <c r="CK17" s="14">
        <v>4.5080846461253071E-2</v>
      </c>
      <c r="CL17" s="24">
        <v>50.895092409894403</v>
      </c>
      <c r="CM17" s="8">
        <v>78.239488888737469</v>
      </c>
      <c r="CN17" s="14">
        <v>3.0617378642665217E-2</v>
      </c>
      <c r="CO17" s="24">
        <v>50.134472271102666</v>
      </c>
      <c r="CP17" s="8">
        <v>78.243243795165853</v>
      </c>
      <c r="CQ17" s="14">
        <v>5.0240432879082655E-3</v>
      </c>
      <c r="CR17" s="24">
        <v>50.035745766188597</v>
      </c>
      <c r="CS17" s="8">
        <v>78.57615806107215</v>
      </c>
      <c r="CT17" s="14">
        <v>1.5424195887907407E-3</v>
      </c>
      <c r="CU17" s="24">
        <v>49.772982791256709</v>
      </c>
      <c r="CV17" s="8">
        <v>77.904752783780978</v>
      </c>
      <c r="CW17" s="14">
        <v>-2.8444325106625284E-2</v>
      </c>
      <c r="CX17" s="24">
        <v>49.451099622214272</v>
      </c>
      <c r="CY17" s="8">
        <v>78.664814109758879</v>
      </c>
      <c r="CZ17" s="14">
        <v>-2.83099539824875E-2</v>
      </c>
      <c r="DA17" s="24">
        <v>49.689059989583924</v>
      </c>
      <c r="DB17" s="8">
        <v>78.174969512887031</v>
      </c>
      <c r="DC17" s="14">
        <v>-1.2861984113448145E-2</v>
      </c>
      <c r="DD17" s="24">
        <v>49.898219832599075</v>
      </c>
      <c r="DE17" s="8">
        <v>76.252607075194334</v>
      </c>
      <c r="DF17" s="14">
        <v>-3.2654016064476402E-3</v>
      </c>
    </row>
    <row r="18" spans="2:110" ht="21">
      <c r="B18" s="3" t="s">
        <v>29</v>
      </c>
      <c r="C18" s="9" t="s">
        <v>30</v>
      </c>
      <c r="D18" s="67">
        <v>33981552.436109997</v>
      </c>
      <c r="E18" s="67">
        <v>5264666.5992400004</v>
      </c>
      <c r="F18" s="67">
        <v>17769693.317129999</v>
      </c>
      <c r="G18" s="66">
        <v>1816460.3633000001</v>
      </c>
      <c r="H18" s="66">
        <v>249904.09174</v>
      </c>
      <c r="I18" s="66">
        <v>865648.79917000001</v>
      </c>
      <c r="J18" s="66">
        <v>1761448.45212</v>
      </c>
      <c r="K18" s="66">
        <v>328680.25349999999</v>
      </c>
      <c r="L18" s="66">
        <v>855418.50162</v>
      </c>
      <c r="M18" s="66">
        <v>5794023.58029</v>
      </c>
      <c r="N18" s="66">
        <v>887002.02800000005</v>
      </c>
      <c r="O18" s="66">
        <v>2878494.0102200001</v>
      </c>
      <c r="P18" s="66">
        <v>807795.59221999999</v>
      </c>
      <c r="Q18" s="66">
        <v>125708.43399999999</v>
      </c>
      <c r="R18" s="66">
        <v>385702.69322000002</v>
      </c>
      <c r="S18" s="66">
        <v>749215.81900000002</v>
      </c>
      <c r="T18" s="66">
        <v>115195.84</v>
      </c>
      <c r="U18" s="66">
        <v>362535.41800000001</v>
      </c>
      <c r="V18" s="66">
        <v>1044033.845</v>
      </c>
      <c r="W18" s="66">
        <v>157677.505</v>
      </c>
      <c r="X18" s="66">
        <v>508974.39500000002</v>
      </c>
      <c r="Y18" s="66">
        <v>1381197.8909199999</v>
      </c>
      <c r="Z18" s="66">
        <v>207299.74400000001</v>
      </c>
      <c r="AA18" s="66">
        <v>711374.92299999995</v>
      </c>
      <c r="AB18" s="66">
        <v>1811780.4331499999</v>
      </c>
      <c r="AC18" s="66">
        <v>281120.505</v>
      </c>
      <c r="AD18" s="66">
        <v>909906.58100000001</v>
      </c>
      <c r="AE18" s="66">
        <v>12744370.92544</v>
      </c>
      <c r="AF18" s="66">
        <v>1929886.203</v>
      </c>
      <c r="AG18" s="66">
        <v>6722334.9189200001</v>
      </c>
      <c r="AH18" s="69">
        <v>2435625.7281999998</v>
      </c>
      <c r="AI18" s="69">
        <v>382679.33199999999</v>
      </c>
      <c r="AJ18" s="69">
        <v>1248331.4298</v>
      </c>
      <c r="AK18" s="69">
        <v>3134891.4887999999</v>
      </c>
      <c r="AL18" s="69">
        <v>467610.09</v>
      </c>
      <c r="AM18" s="69">
        <v>1635177.9214000001</v>
      </c>
      <c r="AN18" s="69">
        <v>3323850.9980000001</v>
      </c>
      <c r="AO18" s="69">
        <v>505365.55699999997</v>
      </c>
      <c r="AP18" s="69">
        <v>1761324.879</v>
      </c>
      <c r="AQ18" s="69">
        <v>3850002.7104400001</v>
      </c>
      <c r="AR18" s="69">
        <v>574231.22400000005</v>
      </c>
      <c r="AS18" s="69">
        <v>2077500.68872</v>
      </c>
      <c r="AT18" s="69">
        <v>11865249.11496</v>
      </c>
      <c r="AU18" s="69">
        <v>1869194.023</v>
      </c>
      <c r="AV18" s="69">
        <v>6447797.0872</v>
      </c>
      <c r="AW18" s="69">
        <v>4834982.9139599996</v>
      </c>
      <c r="AX18" s="69">
        <v>741593.04599999997</v>
      </c>
      <c r="AY18" s="69">
        <v>2606365.1660000002</v>
      </c>
      <c r="AZ18" s="69">
        <v>3998637.7820000001</v>
      </c>
      <c r="BA18" s="69">
        <v>621060.29</v>
      </c>
      <c r="BB18" s="69">
        <v>2194024.8522000001</v>
      </c>
      <c r="BC18" s="69">
        <v>3031628.4190000002</v>
      </c>
      <c r="BD18" s="69">
        <v>506540.68699999998</v>
      </c>
      <c r="BE18" s="69">
        <v>1647407.0689999999</v>
      </c>
      <c r="BF18" s="24">
        <v>48.773030958976463</v>
      </c>
      <c r="BG18" s="8">
        <v>77.144289581502463</v>
      </c>
      <c r="BH18" s="24">
        <v>52.158896337735172</v>
      </c>
      <c r="BI18" s="8">
        <v>77.598185278678855</v>
      </c>
      <c r="BJ18" s="14">
        <v>5.6868538661535489E-2</v>
      </c>
      <c r="BK18" s="24">
        <v>53.196790495942444</v>
      </c>
      <c r="BL18" s="8">
        <v>72.242158681545902</v>
      </c>
      <c r="BM18" s="14">
        <v>7.7427458469624275E-2</v>
      </c>
      <c r="BN18" s="24">
        <v>46.236363778785758</v>
      </c>
      <c r="BO18" s="8">
        <v>76.44395269582337</v>
      </c>
      <c r="BP18" s="14">
        <v>-0.20699837505425778</v>
      </c>
      <c r="BQ18" s="24">
        <v>50.258809252749003</v>
      </c>
      <c r="BR18" s="8">
        <v>75.419300185480225</v>
      </c>
      <c r="BS18" s="14">
        <v>2.1772727094423426E-3</v>
      </c>
      <c r="BT18" s="24">
        <v>45.406854129047318</v>
      </c>
      <c r="BU18" s="8">
        <v>75.886894970561031</v>
      </c>
      <c r="BV18" s="14">
        <v>-3.3718170210794957E-2</v>
      </c>
      <c r="BW18" s="24">
        <v>43.575528739959083</v>
      </c>
      <c r="BX18" s="8">
        <v>76.347850354885367</v>
      </c>
      <c r="BY18" s="14">
        <v>-5.8894023082326226E-2</v>
      </c>
      <c r="BZ18" s="24">
        <v>46.994234498594217</v>
      </c>
      <c r="CA18" s="8">
        <v>77.434912331157165</v>
      </c>
      <c r="CB18" s="14">
        <v>-4.0446829884416224E-2</v>
      </c>
      <c r="CC18" s="24">
        <v>45.797851729671514</v>
      </c>
      <c r="CD18" s="8">
        <v>76.39680001366483</v>
      </c>
      <c r="CE18" s="14">
        <v>-7.65575451659921E-2</v>
      </c>
      <c r="CF18" s="24">
        <v>48.764132735050502</v>
      </c>
      <c r="CG18" s="8">
        <v>77.69490428173728</v>
      </c>
      <c r="CH18" s="14">
        <v>-0.16816024508465904</v>
      </c>
      <c r="CI18" s="24">
        <v>46.95247299608895</v>
      </c>
      <c r="CJ18" s="8">
        <v>76.537289577557956</v>
      </c>
      <c r="CK18" s="14">
        <v>-7.867674142704191E-2</v>
      </c>
      <c r="CL18" s="24">
        <v>49.583146389853731</v>
      </c>
      <c r="CM18" s="8">
        <v>77.76237607096337</v>
      </c>
      <c r="CN18" s="14">
        <v>-1.383910577215724E-2</v>
      </c>
      <c r="CO18" s="24">
        <v>48.662514506176365</v>
      </c>
      <c r="CP18" s="8">
        <v>77.704694519653415</v>
      </c>
      <c r="CQ18" s="14">
        <v>-4.8154318529373234E-2</v>
      </c>
      <c r="CR18" s="24">
        <v>49.400776973152787</v>
      </c>
      <c r="CS18" s="8">
        <v>78.345049842878524</v>
      </c>
      <c r="CT18" s="14">
        <v>-2.5107586556215217E-2</v>
      </c>
      <c r="CU18" s="24">
        <v>48.728961673227992</v>
      </c>
      <c r="CV18" s="8">
        <v>77.525597920771958</v>
      </c>
      <c r="CW18" s="14">
        <v>-0.1666694807171446</v>
      </c>
      <c r="CX18" s="24">
        <v>47.173475848286223</v>
      </c>
      <c r="CY18" s="8">
        <v>77.849393599300996</v>
      </c>
      <c r="CZ18" s="14">
        <v>-0.1470808817123628</v>
      </c>
      <c r="DA18" s="24">
        <v>49.026374490591181</v>
      </c>
      <c r="DB18" s="8">
        <v>77.938134776462249</v>
      </c>
      <c r="DC18" s="14">
        <v>-4.2525092139902895E-2</v>
      </c>
      <c r="DD18" s="24">
        <v>50.510485807238446</v>
      </c>
      <c r="DE18" s="8">
        <v>76.483148879122581</v>
      </c>
      <c r="DF18" s="14">
        <v>1.7974310962091032E-2</v>
      </c>
    </row>
    <row r="19" spans="2:110" ht="21">
      <c r="B19" s="3" t="s">
        <v>31</v>
      </c>
      <c r="C19" s="9" t="s">
        <v>32</v>
      </c>
      <c r="D19" s="67">
        <v>35358255.456519999</v>
      </c>
      <c r="E19" s="67">
        <v>5359049.4520300003</v>
      </c>
      <c r="F19" s="67">
        <v>18757891.708590001</v>
      </c>
      <c r="G19" s="66">
        <v>1960049.7286</v>
      </c>
      <c r="H19" s="66">
        <v>263228.56962999998</v>
      </c>
      <c r="I19" s="66">
        <v>964727.25171999994</v>
      </c>
      <c r="J19" s="66">
        <v>1862052.4310699999</v>
      </c>
      <c r="K19" s="66">
        <v>359516.00540000002</v>
      </c>
      <c r="L19" s="66">
        <v>863974.53969999996</v>
      </c>
      <c r="M19" s="66">
        <v>5977709.5113500003</v>
      </c>
      <c r="N19" s="66">
        <v>949318.03700000001</v>
      </c>
      <c r="O19" s="66">
        <v>3003492.3640000001</v>
      </c>
      <c r="P19" s="66">
        <v>875364.70404999994</v>
      </c>
      <c r="Q19" s="66">
        <v>145310.81</v>
      </c>
      <c r="R19" s="66">
        <v>415148.413</v>
      </c>
      <c r="S19" s="66">
        <v>812506.04</v>
      </c>
      <c r="T19" s="66">
        <v>139661.25599999999</v>
      </c>
      <c r="U19" s="66">
        <v>393496.93099999998</v>
      </c>
      <c r="V19" s="66">
        <v>1093554.5611</v>
      </c>
      <c r="W19" s="66">
        <v>169578.04699999999</v>
      </c>
      <c r="X19" s="66">
        <v>540392.59100000001</v>
      </c>
      <c r="Y19" s="66">
        <v>1385709.534</v>
      </c>
      <c r="Z19" s="66">
        <v>204053.326</v>
      </c>
      <c r="AA19" s="66">
        <v>721227.21499999997</v>
      </c>
      <c r="AB19" s="66">
        <v>1810574.6721999999</v>
      </c>
      <c r="AC19" s="66">
        <v>290714.598</v>
      </c>
      <c r="AD19" s="66">
        <v>933227.21400000004</v>
      </c>
      <c r="AE19" s="66">
        <v>13340033.848130001</v>
      </c>
      <c r="AF19" s="66">
        <v>2013437.1680000001</v>
      </c>
      <c r="AG19" s="66">
        <v>7115608.9836799996</v>
      </c>
      <c r="AH19" s="69">
        <v>2476277.4482</v>
      </c>
      <c r="AI19" s="69">
        <v>389700.228</v>
      </c>
      <c r="AJ19" s="69">
        <v>1278140.2830000001</v>
      </c>
      <c r="AK19" s="69">
        <v>3341826.2148000002</v>
      </c>
      <c r="AL19" s="69">
        <v>516610.99900000001</v>
      </c>
      <c r="AM19" s="69">
        <v>1742934.2396800001</v>
      </c>
      <c r="AN19" s="69">
        <v>3575666.76003</v>
      </c>
      <c r="AO19" s="69">
        <v>525363.28599999996</v>
      </c>
      <c r="AP19" s="69">
        <v>1933228.9010000001</v>
      </c>
      <c r="AQ19" s="69">
        <v>3946263.4251000001</v>
      </c>
      <c r="AR19" s="69">
        <v>581762.65500000003</v>
      </c>
      <c r="AS19" s="69">
        <v>2161305.56</v>
      </c>
      <c r="AT19" s="69">
        <v>12218409.93737</v>
      </c>
      <c r="AU19" s="69">
        <v>1773549.672</v>
      </c>
      <c r="AV19" s="69">
        <v>6810088.5694899997</v>
      </c>
      <c r="AW19" s="69">
        <v>4772087.2400500001</v>
      </c>
      <c r="AX19" s="69">
        <v>657642.09900000005</v>
      </c>
      <c r="AY19" s="69">
        <v>2664249.0817399998</v>
      </c>
      <c r="AZ19" s="69">
        <v>4123283.1678999998</v>
      </c>
      <c r="BA19" s="69">
        <v>611941.75100000005</v>
      </c>
      <c r="BB19" s="69">
        <v>2295563.4780000001</v>
      </c>
      <c r="BC19" s="69">
        <v>3323039.52942</v>
      </c>
      <c r="BD19" s="69">
        <v>503965.82199999999</v>
      </c>
      <c r="BE19" s="69">
        <v>1850276.00975</v>
      </c>
      <c r="BF19" s="24">
        <v>50.567169740016887</v>
      </c>
      <c r="BG19" s="8">
        <v>77.778900664315316</v>
      </c>
      <c r="BH19" s="24">
        <v>53.933995145112561</v>
      </c>
      <c r="BI19" s="8">
        <v>78.563677531931916</v>
      </c>
      <c r="BJ19" s="14">
        <v>0.10894833547202525</v>
      </c>
      <c r="BK19" s="24">
        <v>49.744440156067775</v>
      </c>
      <c r="BL19" s="8">
        <v>70.615546900641107</v>
      </c>
      <c r="BM19" s="14">
        <v>-6.108577110493299E-3</v>
      </c>
      <c r="BN19" s="24">
        <v>44.8684309481065</v>
      </c>
      <c r="BO19" s="8">
        <v>75.983719412399921</v>
      </c>
      <c r="BP19" s="14">
        <v>-0.28297442577199411</v>
      </c>
      <c r="BQ19" s="24">
        <v>46.705488624281521</v>
      </c>
      <c r="BR19" s="8">
        <v>74.072902356359293</v>
      </c>
      <c r="BS19" s="14">
        <v>-2.9010272858073036E-2</v>
      </c>
      <c r="BT19" s="24">
        <v>39.524774334754767</v>
      </c>
      <c r="BU19" s="8">
        <v>73.804912049488991</v>
      </c>
      <c r="BV19" s="14">
        <v>-8.1967841205762643E-2</v>
      </c>
      <c r="BW19" s="24">
        <v>42.83970177225973</v>
      </c>
      <c r="BX19" s="8">
        <v>76.114780256588574</v>
      </c>
      <c r="BY19" s="14">
        <v>-6.6766734270032824E-2</v>
      </c>
      <c r="BZ19" s="24">
        <v>48.511598422964404</v>
      </c>
      <c r="CA19" s="8">
        <v>77.946869413305862</v>
      </c>
      <c r="CB19" s="14">
        <v>-1.9267045693407845E-2</v>
      </c>
      <c r="CC19" s="24">
        <v>45.374627931980697</v>
      </c>
      <c r="CD19" s="8">
        <v>76.247678186191422</v>
      </c>
      <c r="CE19" s="14">
        <v>-8.2709683374282209E-2</v>
      </c>
      <c r="CF19" s="24">
        <v>49.453753957766395</v>
      </c>
      <c r="CG19" s="8">
        <v>77.944714764866518</v>
      </c>
      <c r="CH19" s="14">
        <v>-7.4901673880510417E-2</v>
      </c>
      <c r="CI19" s="24">
        <v>47.218937428642221</v>
      </c>
      <c r="CJ19" s="8">
        <v>76.634442836123213</v>
      </c>
      <c r="CK19" s="14">
        <v>-7.0123111517809936E-2</v>
      </c>
      <c r="CL19" s="24">
        <v>47.862152452144763</v>
      </c>
      <c r="CM19" s="8">
        <v>77.136505604915527</v>
      </c>
      <c r="CN19" s="14">
        <v>-7.2841799603508325E-2</v>
      </c>
      <c r="CO19" s="24">
        <v>51.195759997320117</v>
      </c>
      <c r="CP19" s="8">
        <v>78.631540083064621</v>
      </c>
      <c r="CQ19" s="14">
        <v>4.4600362748263594E-2</v>
      </c>
      <c r="CR19" s="24">
        <v>50.627493671610665</v>
      </c>
      <c r="CS19" s="8">
        <v>78.791535266285749</v>
      </c>
      <c r="CT19" s="14">
        <v>2.597686528019107E-2</v>
      </c>
      <c r="CU19" s="24">
        <v>53.719551107376923</v>
      </c>
      <c r="CV19" s="8">
        <v>79.338019356089092</v>
      </c>
      <c r="CW19" s="14">
        <v>0.48078073782819197</v>
      </c>
      <c r="CX19" s="24">
        <v>53.746929879213475</v>
      </c>
      <c r="CY19" s="8">
        <v>80.20278018699274</v>
      </c>
      <c r="CZ19" s="14">
        <v>0.18477294775419148</v>
      </c>
      <c r="DA19" s="24">
        <v>51.86614542166587</v>
      </c>
      <c r="DB19" s="8">
        <v>78.953030078970144</v>
      </c>
      <c r="DC19" s="14">
        <v>8.0404748416855271E-2</v>
      </c>
      <c r="DD19" s="24">
        <v>56.114523675633023</v>
      </c>
      <c r="DE19" s="8">
        <v>78.59328573626685</v>
      </c>
      <c r="DF19" s="14">
        <v>0.2247506939461712</v>
      </c>
    </row>
    <row r="20" spans="2:110" ht="21">
      <c r="B20" s="3" t="s">
        <v>33</v>
      </c>
      <c r="C20" s="9" t="s">
        <v>34</v>
      </c>
      <c r="D20" s="67">
        <v>88684883.260460004</v>
      </c>
      <c r="E20" s="67">
        <v>13106455.146199999</v>
      </c>
      <c r="F20" s="67">
        <v>47719966.400320001</v>
      </c>
      <c r="G20" s="66">
        <v>5242539.3888100004</v>
      </c>
      <c r="H20" s="66">
        <v>912478.11733000004</v>
      </c>
      <c r="I20" s="66">
        <v>2254595.01376</v>
      </c>
      <c r="J20" s="66">
        <v>4738673.6136999996</v>
      </c>
      <c r="K20" s="66">
        <v>987358.91815000004</v>
      </c>
      <c r="L20" s="66">
        <v>2187018.3036500001</v>
      </c>
      <c r="M20" s="66">
        <v>15729821.78644</v>
      </c>
      <c r="N20" s="66">
        <v>2208123.9985199999</v>
      </c>
      <c r="O20" s="66">
        <v>8379698.0266000004</v>
      </c>
      <c r="P20" s="66">
        <v>2266153.2900999999</v>
      </c>
      <c r="Q20" s="66">
        <v>367686.63949999999</v>
      </c>
      <c r="R20" s="66">
        <v>1134091.6695999999</v>
      </c>
      <c r="S20" s="66">
        <v>2388835.3294199998</v>
      </c>
      <c r="T20" s="66">
        <v>314034.20850000001</v>
      </c>
      <c r="U20" s="66">
        <v>1262405.3030000001</v>
      </c>
      <c r="V20" s="66">
        <v>2854944.6250999998</v>
      </c>
      <c r="W20" s="66">
        <v>380750.38400000002</v>
      </c>
      <c r="X20" s="66">
        <v>1533140.358</v>
      </c>
      <c r="Y20" s="66">
        <v>3593912.7858199999</v>
      </c>
      <c r="Z20" s="66">
        <v>496776.74252000003</v>
      </c>
      <c r="AA20" s="66">
        <v>1954338.959</v>
      </c>
      <c r="AB20" s="66">
        <v>4625975.7560000001</v>
      </c>
      <c r="AC20" s="66">
        <v>648876.02399999998</v>
      </c>
      <c r="AD20" s="66">
        <v>2495721.7370000002</v>
      </c>
      <c r="AE20" s="66">
        <v>34881047.034730002</v>
      </c>
      <c r="AF20" s="66">
        <v>4867068.1569999997</v>
      </c>
      <c r="AG20" s="66">
        <v>19168098.922669999</v>
      </c>
      <c r="AH20" s="69">
        <v>6384874.1518900003</v>
      </c>
      <c r="AI20" s="69">
        <v>903068.91500000004</v>
      </c>
      <c r="AJ20" s="69">
        <v>3437076.6613099999</v>
      </c>
      <c r="AK20" s="69">
        <v>9015642.9463999998</v>
      </c>
      <c r="AL20" s="69">
        <v>1246416.2145</v>
      </c>
      <c r="AM20" s="69">
        <v>4911237.5561600002</v>
      </c>
      <c r="AN20" s="69">
        <v>9723589.1940700002</v>
      </c>
      <c r="AO20" s="69">
        <v>1370057.6740000001</v>
      </c>
      <c r="AP20" s="69">
        <v>5358339.48343</v>
      </c>
      <c r="AQ20" s="69">
        <v>9756940.7423700001</v>
      </c>
      <c r="AR20" s="69">
        <v>1347525.3535</v>
      </c>
      <c r="AS20" s="69">
        <v>5461445.2217699997</v>
      </c>
      <c r="AT20" s="69">
        <v>28092801.436779998</v>
      </c>
      <c r="AU20" s="69">
        <v>4131425.9552000002</v>
      </c>
      <c r="AV20" s="69">
        <v>15730556.133640001</v>
      </c>
      <c r="AW20" s="69">
        <v>10733197.46006</v>
      </c>
      <c r="AX20" s="69">
        <v>1512503.3795</v>
      </c>
      <c r="AY20" s="69">
        <v>6038783.8260000004</v>
      </c>
      <c r="AZ20" s="69">
        <v>9604772.5522799995</v>
      </c>
      <c r="BA20" s="69">
        <v>1388819.6457</v>
      </c>
      <c r="BB20" s="69">
        <v>5397161.2079699999</v>
      </c>
      <c r="BC20" s="69">
        <v>7754831.4244400002</v>
      </c>
      <c r="BD20" s="69">
        <v>1230102.93</v>
      </c>
      <c r="BE20" s="69">
        <v>4294611.0996700004</v>
      </c>
      <c r="BF20" s="24">
        <v>52.472082662052443</v>
      </c>
      <c r="BG20" s="8">
        <v>78.452694054710761</v>
      </c>
      <c r="BH20" s="24">
        <v>40.374599090945537</v>
      </c>
      <c r="BI20" s="8">
        <v>71.188599708275262</v>
      </c>
      <c r="BJ20" s="14">
        <v>-0.27259062356762775</v>
      </c>
      <c r="BK20" s="24">
        <v>46.094800705589684</v>
      </c>
      <c r="BL20" s="8">
        <v>68.895980245532144</v>
      </c>
      <c r="BM20" s="14">
        <v>-9.6023718823597198E-2</v>
      </c>
      <c r="BN20" s="24">
        <v>54.263631301388585</v>
      </c>
      <c r="BO20" s="8">
        <v>79.144681566415215</v>
      </c>
      <c r="BP20" s="14">
        <v>0.24969351159989525</v>
      </c>
      <c r="BQ20" s="24">
        <v>50.515552484555805</v>
      </c>
      <c r="BR20" s="8">
        <v>75.516583421666894</v>
      </c>
      <c r="BS20" s="14">
        <v>4.8230909282692856E-3</v>
      </c>
      <c r="BT20" s="24">
        <v>57.252002054683018</v>
      </c>
      <c r="BU20" s="8">
        <v>80.079526920687698</v>
      </c>
      <c r="BV20" s="14">
        <v>6.6525663284391884E-2</v>
      </c>
      <c r="BW20" s="24">
        <v>55.440246595883501</v>
      </c>
      <c r="BX20" s="8">
        <v>80.105949851551145</v>
      </c>
      <c r="BY20" s="14">
        <v>5.4219351517632818E-2</v>
      </c>
      <c r="BZ20" s="24">
        <v>53.80431813173945</v>
      </c>
      <c r="CA20" s="8">
        <v>79.732627790196275</v>
      </c>
      <c r="CB20" s="14">
        <v>5.1724008274805763E-2</v>
      </c>
      <c r="CC20" s="24">
        <v>54.222980914639436</v>
      </c>
      <c r="CD20" s="8">
        <v>79.365372829316854</v>
      </c>
      <c r="CE20" s="14">
        <v>7.6924217915762053E-2</v>
      </c>
      <c r="CF20" s="24">
        <v>54.437994694720011</v>
      </c>
      <c r="CG20" s="8">
        <v>79.750221245115554</v>
      </c>
      <c r="CH20" s="14">
        <v>0.6352456471840715</v>
      </c>
      <c r="CI20" s="24">
        <v>54.235412992966261</v>
      </c>
      <c r="CJ20" s="8">
        <v>79.192658423043255</v>
      </c>
      <c r="CK20" s="14">
        <v>0.11018587316565877</v>
      </c>
      <c r="CL20" s="24">
        <v>55.071351662236061</v>
      </c>
      <c r="CM20" s="8">
        <v>79.758260842158322</v>
      </c>
      <c r="CN20" s="14">
        <v>0.18670323506270256</v>
      </c>
      <c r="CO20" s="24">
        <v>53.945735558594492</v>
      </c>
      <c r="CP20" s="8">
        <v>79.637681279157547</v>
      </c>
      <c r="CQ20" s="14">
        <v>0.15968989083177743</v>
      </c>
      <c r="CR20" s="24">
        <v>54.523505539587802</v>
      </c>
      <c r="CS20" s="8">
        <v>80.209558278983067</v>
      </c>
      <c r="CT20" s="14">
        <v>0.18430084408897013</v>
      </c>
      <c r="CU20" s="24">
        <v>53.337654913608702</v>
      </c>
      <c r="CV20" s="8">
        <v>79.199326951757982</v>
      </c>
      <c r="CW20" s="14">
        <v>0.39580301468225004</v>
      </c>
      <c r="CX20" s="24">
        <v>53.097450136370249</v>
      </c>
      <c r="CY20" s="8">
        <v>79.97025754233843</v>
      </c>
      <c r="CZ20" s="14">
        <v>0.13766790029843456</v>
      </c>
      <c r="DA20" s="24">
        <v>53.491719839194005</v>
      </c>
      <c r="DB20" s="8">
        <v>79.533988149275473</v>
      </c>
      <c r="DC20" s="14">
        <v>0.13921873591432049</v>
      </c>
      <c r="DD20" s="24">
        <v>53.833895629906138</v>
      </c>
      <c r="DE20" s="8">
        <v>77.734541129299402</v>
      </c>
      <c r="DF20" s="14">
        <v>0.13111952987626313</v>
      </c>
    </row>
    <row r="21" spans="2:110" ht="21">
      <c r="B21" s="3" t="s">
        <v>35</v>
      </c>
      <c r="C21" s="9" t="s">
        <v>36</v>
      </c>
      <c r="D21" s="67">
        <v>74558549.219031006</v>
      </c>
      <c r="E21" s="67">
        <v>10549479.973920001</v>
      </c>
      <c r="F21" s="67">
        <v>39967409.389069997</v>
      </c>
      <c r="G21" s="66">
        <v>4398009.7846510001</v>
      </c>
      <c r="H21" s="66">
        <v>681697.72097999998</v>
      </c>
      <c r="I21" s="66">
        <v>2045544.2514299999</v>
      </c>
      <c r="J21" s="66">
        <v>3905674.5887500001</v>
      </c>
      <c r="K21" s="66">
        <v>777733.71594000002</v>
      </c>
      <c r="L21" s="66">
        <v>1834526.4347099999</v>
      </c>
      <c r="M21" s="66">
        <v>12545778.800790001</v>
      </c>
      <c r="N21" s="66">
        <v>1668423.7475999999</v>
      </c>
      <c r="O21" s="66">
        <v>6618821.6734600002</v>
      </c>
      <c r="P21" s="66">
        <v>1683705.79208</v>
      </c>
      <c r="Q21" s="66">
        <v>250140.16159999999</v>
      </c>
      <c r="R21" s="66">
        <v>848769.78535000002</v>
      </c>
      <c r="S21" s="66">
        <v>1851670.3917799999</v>
      </c>
      <c r="T21" s="66">
        <v>238046.92600000001</v>
      </c>
      <c r="U21" s="66">
        <v>972980.65748000005</v>
      </c>
      <c r="V21" s="66">
        <v>2279386.2875399999</v>
      </c>
      <c r="W21" s="66">
        <v>285715.48</v>
      </c>
      <c r="X21" s="66">
        <v>1193052.5900000001</v>
      </c>
      <c r="Y21" s="66">
        <v>2971118.7152300002</v>
      </c>
      <c r="Z21" s="66">
        <v>380116.69500000001</v>
      </c>
      <c r="AA21" s="66">
        <v>1596909.77263</v>
      </c>
      <c r="AB21" s="66">
        <v>3759897.6141599999</v>
      </c>
      <c r="AC21" s="66">
        <v>514404.48499999999</v>
      </c>
      <c r="AD21" s="66">
        <v>2007108.868</v>
      </c>
      <c r="AE21" s="66">
        <v>28699787.900490001</v>
      </c>
      <c r="AF21" s="66">
        <v>3848659.8824</v>
      </c>
      <c r="AG21" s="66">
        <v>15619603.962540001</v>
      </c>
      <c r="AH21" s="69">
        <v>5203757.0880800001</v>
      </c>
      <c r="AI21" s="69">
        <v>698575.41839999997</v>
      </c>
      <c r="AJ21" s="69">
        <v>2797880.227</v>
      </c>
      <c r="AK21" s="69">
        <v>7281615.0740099996</v>
      </c>
      <c r="AL21" s="69">
        <v>975188.37060000002</v>
      </c>
      <c r="AM21" s="69">
        <v>3942502.1869999999</v>
      </c>
      <c r="AN21" s="69">
        <v>7887802.2801799998</v>
      </c>
      <c r="AO21" s="69">
        <v>1055625.6592999999</v>
      </c>
      <c r="AP21" s="69">
        <v>4270451.4815400001</v>
      </c>
      <c r="AQ21" s="69">
        <v>8326613.4582200004</v>
      </c>
      <c r="AR21" s="69">
        <v>1119270.4341</v>
      </c>
      <c r="AS21" s="69">
        <v>4608770.0669999998</v>
      </c>
      <c r="AT21" s="69">
        <v>25009298.14435</v>
      </c>
      <c r="AU21" s="69">
        <v>3572964.9070000001</v>
      </c>
      <c r="AV21" s="69">
        <v>13848913.06693</v>
      </c>
      <c r="AW21" s="69">
        <v>9473265.5819000006</v>
      </c>
      <c r="AX21" s="69">
        <v>1278175.81</v>
      </c>
      <c r="AY21" s="69">
        <v>5291934.66</v>
      </c>
      <c r="AZ21" s="69">
        <v>8668904.2780799996</v>
      </c>
      <c r="BA21" s="69">
        <v>1223778.6669999999</v>
      </c>
      <c r="BB21" s="69">
        <v>4814157.9124299996</v>
      </c>
      <c r="BC21" s="69">
        <v>6867128.2843699995</v>
      </c>
      <c r="BD21" s="69">
        <v>1071010.43</v>
      </c>
      <c r="BE21" s="69">
        <v>3742820.4945</v>
      </c>
      <c r="BF21" s="24">
        <v>54.34996069570461</v>
      </c>
      <c r="BG21" s="8">
        <v>79.116924840489432</v>
      </c>
      <c r="BH21" s="24">
        <v>47.389623982586343</v>
      </c>
      <c r="BI21" s="8">
        <v>75.004135024454783</v>
      </c>
      <c r="BJ21" s="14">
        <v>-7.6650749119666697E-2</v>
      </c>
      <c r="BK21" s="24">
        <v>48.920959164886071</v>
      </c>
      <c r="BL21" s="8">
        <v>70.227555025617221</v>
      </c>
      <c r="BM21" s="14">
        <v>-2.6289768254666189E-2</v>
      </c>
      <c r="BN21" s="24">
        <v>56.412248311819873</v>
      </c>
      <c r="BO21" s="8">
        <v>79.867571637734898</v>
      </c>
      <c r="BP21" s="14">
        <v>0.35391354308074302</v>
      </c>
      <c r="BQ21" s="24">
        <v>55.057088752723459</v>
      </c>
      <c r="BR21" s="8">
        <v>77.237428572354048</v>
      </c>
      <c r="BS21" s="14">
        <v>4.1683587087809428E-2</v>
      </c>
      <c r="BT21" s="24">
        <v>57.997485888646381</v>
      </c>
      <c r="BU21" s="8">
        <v>80.343393557069106</v>
      </c>
      <c r="BV21" s="14">
        <v>6.7860517616887758E-2</v>
      </c>
      <c r="BW21" s="24">
        <v>57.248849870781399</v>
      </c>
      <c r="BX21" s="8">
        <v>80.678817334756232</v>
      </c>
      <c r="BY21" s="14">
        <v>6.7211475283097455E-2</v>
      </c>
      <c r="BZ21" s="24">
        <v>56.888752217406321</v>
      </c>
      <c r="CA21" s="8">
        <v>80.773312789500864</v>
      </c>
      <c r="CB21" s="14">
        <v>9.0962051710322525E-2</v>
      </c>
      <c r="CC21" s="24">
        <v>54.88710409063404</v>
      </c>
      <c r="CD21" s="8">
        <v>79.599374939340237</v>
      </c>
      <c r="CE21" s="14">
        <v>8.5950300302198329E-2</v>
      </c>
      <c r="CF21" s="24">
        <v>55.765522326139553</v>
      </c>
      <c r="CG21" s="8">
        <v>80.231108880310842</v>
      </c>
      <c r="CH21" s="14">
        <v>0.80487663854095959</v>
      </c>
      <c r="CI21" s="24">
        <v>56.505869386032664</v>
      </c>
      <c r="CJ21" s="8">
        <v>80.02046960558306</v>
      </c>
      <c r="CK21" s="14">
        <v>0.16417797188528629</v>
      </c>
      <c r="CL21" s="24">
        <v>56.202957990636108</v>
      </c>
      <c r="CM21" s="8">
        <v>80.169789880477452</v>
      </c>
      <c r="CN21" s="14">
        <v>0.21959808815002041</v>
      </c>
      <c r="CO21" s="24">
        <v>55.428141163948062</v>
      </c>
      <c r="CP21" s="8">
        <v>80.180053135063829</v>
      </c>
      <c r="CQ21" s="14">
        <v>0.2093881415282958</v>
      </c>
      <c r="CR21" s="24">
        <v>55.211050064168482</v>
      </c>
      <c r="CS21" s="8">
        <v>80.459802372468246</v>
      </c>
      <c r="CT21" s="14">
        <v>0.21505905490987862</v>
      </c>
      <c r="CU21" s="24">
        <v>54.142182242665612</v>
      </c>
      <c r="CV21" s="8">
        <v>79.491505379921918</v>
      </c>
      <c r="CW21" s="14">
        <v>0.51879396649772358</v>
      </c>
      <c r="CX21" s="24">
        <v>54.704480333906837</v>
      </c>
      <c r="CY21" s="8">
        <v>80.545596366509798</v>
      </c>
      <c r="CZ21" s="14">
        <v>0.21905207556111495</v>
      </c>
      <c r="DA21" s="24">
        <v>54.045326673634065</v>
      </c>
      <c r="DB21" s="8">
        <v>79.731839662424406</v>
      </c>
      <c r="DC21" s="14">
        <v>0.17279989636612733</v>
      </c>
      <c r="DD21" s="24">
        <v>53.878644474256738</v>
      </c>
      <c r="DE21" s="8">
        <v>77.751390798769222</v>
      </c>
      <c r="DF21" s="14">
        <v>0.1391694038681999</v>
      </c>
    </row>
    <row r="22" spans="2:110" ht="21">
      <c r="B22" s="3" t="s">
        <v>37</v>
      </c>
      <c r="C22" s="9" t="s">
        <v>38</v>
      </c>
      <c r="D22" s="67">
        <v>180775831.15328601</v>
      </c>
      <c r="E22" s="67">
        <v>30540346.213939998</v>
      </c>
      <c r="F22" s="67">
        <v>86985479.969139993</v>
      </c>
      <c r="G22" s="66">
        <v>10126868.24278</v>
      </c>
      <c r="H22" s="66">
        <v>1733860.8410400001</v>
      </c>
      <c r="I22" s="66">
        <v>3965017.1143</v>
      </c>
      <c r="J22" s="66">
        <v>7278954.1158999996</v>
      </c>
      <c r="K22" s="66">
        <v>1664447.9115899999</v>
      </c>
      <c r="L22" s="66">
        <v>2977782.5812499998</v>
      </c>
      <c r="M22" s="66">
        <v>37042666.692766003</v>
      </c>
      <c r="N22" s="66">
        <v>5270131.1898100004</v>
      </c>
      <c r="O22" s="66">
        <v>18254793.24425</v>
      </c>
      <c r="P22" s="66">
        <v>3656411.5456099999</v>
      </c>
      <c r="Q22" s="66">
        <v>590778.82239999995</v>
      </c>
      <c r="R22" s="66">
        <v>1699862.65126</v>
      </c>
      <c r="S22" s="66">
        <v>5752922.4612699999</v>
      </c>
      <c r="T22" s="66">
        <v>720965.57545</v>
      </c>
      <c r="U22" s="66">
        <v>2912598.4478600002</v>
      </c>
      <c r="V22" s="66">
        <v>7764309.2108260002</v>
      </c>
      <c r="W22" s="66">
        <v>1025261.7693</v>
      </c>
      <c r="X22" s="66">
        <v>3886273.12635</v>
      </c>
      <c r="Y22" s="66">
        <v>9088543.9050600007</v>
      </c>
      <c r="Z22" s="66">
        <v>1269633.62692</v>
      </c>
      <c r="AA22" s="66">
        <v>4535780.9082599999</v>
      </c>
      <c r="AB22" s="66">
        <v>10780479.57</v>
      </c>
      <c r="AC22" s="66">
        <v>1663491.3957400001</v>
      </c>
      <c r="AD22" s="66">
        <v>5220278.1105199996</v>
      </c>
      <c r="AE22" s="66">
        <v>70564160.491699994</v>
      </c>
      <c r="AF22" s="66">
        <v>11676948.914480001</v>
      </c>
      <c r="AG22" s="66">
        <v>34387308.548649997</v>
      </c>
      <c r="AH22" s="69">
        <v>13576484.713780001</v>
      </c>
      <c r="AI22" s="69">
        <v>2205018.3515699999</v>
      </c>
      <c r="AJ22" s="69">
        <v>6550872.4753900003</v>
      </c>
      <c r="AK22" s="69">
        <v>17628145.598960001</v>
      </c>
      <c r="AL22" s="69">
        <v>2886404.5491599999</v>
      </c>
      <c r="AM22" s="69">
        <v>8579070.5</v>
      </c>
      <c r="AN22" s="69">
        <v>18988989.351989999</v>
      </c>
      <c r="AO22" s="69">
        <v>3139472.6717500002</v>
      </c>
      <c r="AP22" s="69">
        <v>9267296.2679999992</v>
      </c>
      <c r="AQ22" s="69">
        <v>20370540.82697</v>
      </c>
      <c r="AR22" s="69">
        <v>3446053.3420000002</v>
      </c>
      <c r="AS22" s="69">
        <v>9990069.3052600008</v>
      </c>
      <c r="AT22" s="69">
        <v>55763181.610140003</v>
      </c>
      <c r="AU22" s="69">
        <v>10194957.35702</v>
      </c>
      <c r="AV22" s="69">
        <v>27400578.480689999</v>
      </c>
      <c r="AW22" s="69">
        <v>21369816.090969998</v>
      </c>
      <c r="AX22" s="69">
        <v>3703466.88955</v>
      </c>
      <c r="AY22" s="69">
        <v>10643526.51533</v>
      </c>
      <c r="AZ22" s="69">
        <v>18958029.646249998</v>
      </c>
      <c r="BA22" s="69">
        <v>3426104.4319699998</v>
      </c>
      <c r="BB22" s="69">
        <v>9377670.5093600005</v>
      </c>
      <c r="BC22" s="69">
        <v>15435335.872920001</v>
      </c>
      <c r="BD22" s="69">
        <v>3065386.0355000002</v>
      </c>
      <c r="BE22" s="69">
        <v>7379381.4560000002</v>
      </c>
      <c r="BF22" s="24">
        <v>39.923037821445718</v>
      </c>
      <c r="BG22" s="8">
        <v>74.013927656747796</v>
      </c>
      <c r="BH22" s="24">
        <v>37.408661819917526</v>
      </c>
      <c r="BI22" s="8">
        <v>69.575399672924632</v>
      </c>
      <c r="BJ22" s="14">
        <v>-0.33208877278815363</v>
      </c>
      <c r="BK22" s="24">
        <v>36.012323657424744</v>
      </c>
      <c r="BL22" s="8">
        <v>64.145513365672358</v>
      </c>
      <c r="BM22" s="14">
        <v>-0.26032028693555836</v>
      </c>
      <c r="BN22" s="24">
        <v>49.665511380404489</v>
      </c>
      <c r="BO22" s="8">
        <v>77.597670060186175</v>
      </c>
      <c r="BP22" s="14">
        <v>-2.2526282207886033E-2</v>
      </c>
      <c r="BQ22" s="24">
        <v>47.06472809232632</v>
      </c>
      <c r="BR22" s="8">
        <v>74.209022704192549</v>
      </c>
      <c r="BS22" s="14">
        <v>-2.1677597612237996E-2</v>
      </c>
      <c r="BT22" s="24">
        <v>57.474188443450288</v>
      </c>
      <c r="BU22" s="8">
        <v>80.158170577843961</v>
      </c>
      <c r="BV22" s="14">
        <v>8.1791806089583252E-2</v>
      </c>
      <c r="BW22" s="24">
        <v>52.344642971552055</v>
      </c>
      <c r="BX22" s="8">
        <v>79.125430418746618</v>
      </c>
      <c r="BY22" s="14">
        <v>3.1036411419135383E-2</v>
      </c>
      <c r="BZ22" s="24">
        <v>49.054907674435043</v>
      </c>
      <c r="CA22" s="8">
        <v>78.130181415535489</v>
      </c>
      <c r="CB22" s="14">
        <v>-1.5751356479256285E-2</v>
      </c>
      <c r="CC22" s="24">
        <v>44.202228018115022</v>
      </c>
      <c r="CD22" s="8">
        <v>75.834586061790048</v>
      </c>
      <c r="CE22" s="14">
        <v>-0.11965346392607958</v>
      </c>
      <c r="CF22" s="24">
        <v>40.360477888701773</v>
      </c>
      <c r="CG22" s="8">
        <v>74.650738864451966</v>
      </c>
      <c r="CH22" s="14">
        <v>-1.3686307929330483</v>
      </c>
      <c r="CI22" s="24">
        <v>42.233495432166066</v>
      </c>
      <c r="CJ22" s="8">
        <v>74.816744576341733</v>
      </c>
      <c r="CK22" s="14">
        <v>-0.21096516552333536</v>
      </c>
      <c r="CL22" s="24">
        <v>41.506756028569569</v>
      </c>
      <c r="CM22" s="8">
        <v>74.825251140627898</v>
      </c>
      <c r="CN22" s="14">
        <v>-0.3013265907870098</v>
      </c>
      <c r="CO22" s="24">
        <v>40.43777241200808</v>
      </c>
      <c r="CP22" s="8">
        <v>74.695485287136648</v>
      </c>
      <c r="CQ22" s="14">
        <v>-0.36932997304395793</v>
      </c>
      <c r="CR22" s="24">
        <v>38.430777794548376</v>
      </c>
      <c r="CS22" s="8">
        <v>74.352322969433843</v>
      </c>
      <c r="CT22" s="14">
        <v>-0.48140191871346</v>
      </c>
      <c r="CU22" s="24">
        <v>35.944057069206835</v>
      </c>
      <c r="CV22" s="8">
        <v>72.882532114906041</v>
      </c>
      <c r="CW22" s="14">
        <v>-1.632940266867466</v>
      </c>
      <c r="CX22" s="24">
        <v>36.942209071190632</v>
      </c>
      <c r="CY22" s="8">
        <v>74.1864599429571</v>
      </c>
      <c r="CZ22" s="14">
        <v>-0.57068563433533326</v>
      </c>
      <c r="DA22" s="24">
        <v>35.884617971554576</v>
      </c>
      <c r="DB22" s="8">
        <v>73.241450684120579</v>
      </c>
      <c r="DC22" s="14">
        <v>-0.54958552863200616</v>
      </c>
      <c r="DD22" s="24">
        <v>35.022880794321694</v>
      </c>
      <c r="DE22" s="8">
        <v>70.651466985793348</v>
      </c>
      <c r="DF22" s="14">
        <v>-0.50119105601425284</v>
      </c>
    </row>
    <row r="23" spans="2:110" ht="21">
      <c r="B23" s="3" t="s">
        <v>39</v>
      </c>
      <c r="C23" s="9" t="s">
        <v>40</v>
      </c>
      <c r="D23" s="67">
        <v>105706124.93537</v>
      </c>
      <c r="E23" s="67">
        <v>16057296.742350001</v>
      </c>
      <c r="F23" s="67">
        <v>55288455.256109998</v>
      </c>
      <c r="G23" s="66">
        <v>7115512.3679299997</v>
      </c>
      <c r="H23" s="66">
        <v>1134145.8177799999</v>
      </c>
      <c r="I23" s="66">
        <v>3277144.3502699998</v>
      </c>
      <c r="J23" s="66">
        <v>4981973.3775699995</v>
      </c>
      <c r="K23" s="66">
        <v>1019854.68985</v>
      </c>
      <c r="L23" s="66">
        <v>2297063.1086599999</v>
      </c>
      <c r="M23" s="66">
        <v>18776789.898499999</v>
      </c>
      <c r="N23" s="66">
        <v>2650050.1919300002</v>
      </c>
      <c r="O23" s="66">
        <v>9750291.3568999991</v>
      </c>
      <c r="P23" s="66">
        <v>2460028.8772</v>
      </c>
      <c r="Q23" s="66">
        <v>355613.18430000002</v>
      </c>
      <c r="R23" s="66">
        <v>1221302.5915000001</v>
      </c>
      <c r="S23" s="66">
        <v>2925297.99278</v>
      </c>
      <c r="T23" s="66">
        <v>403311.73858</v>
      </c>
      <c r="U23" s="66">
        <v>1492584.6403999999</v>
      </c>
      <c r="V23" s="66">
        <v>3607852.17888</v>
      </c>
      <c r="W23" s="66">
        <v>490538.78538000002</v>
      </c>
      <c r="X23" s="66">
        <v>1887979.6995000001</v>
      </c>
      <c r="Y23" s="66">
        <v>4326621.9717600001</v>
      </c>
      <c r="Z23" s="66">
        <v>597634.51333999995</v>
      </c>
      <c r="AA23" s="66">
        <v>2296283.6085000001</v>
      </c>
      <c r="AB23" s="66">
        <v>5456988.8778799996</v>
      </c>
      <c r="AC23" s="66">
        <v>802951.97033000004</v>
      </c>
      <c r="AD23" s="66">
        <v>2852140.8169999998</v>
      </c>
      <c r="AE23" s="66">
        <v>41562300.202699997</v>
      </c>
      <c r="AF23" s="66">
        <v>6085656.8520799996</v>
      </c>
      <c r="AG23" s="66">
        <v>22003827.014079999</v>
      </c>
      <c r="AH23" s="69">
        <v>7576105.2934400002</v>
      </c>
      <c r="AI23" s="69">
        <v>1120543.61787</v>
      </c>
      <c r="AJ23" s="69">
        <v>3946634.87567</v>
      </c>
      <c r="AK23" s="69">
        <v>10657904.90845</v>
      </c>
      <c r="AL23" s="69">
        <v>1555436.36305</v>
      </c>
      <c r="AM23" s="69">
        <v>5604823.1758199995</v>
      </c>
      <c r="AN23" s="69">
        <v>11504120.56913</v>
      </c>
      <c r="AO23" s="69">
        <v>1664768.11387</v>
      </c>
      <c r="AP23" s="69">
        <v>6098151.9691599999</v>
      </c>
      <c r="AQ23" s="69">
        <v>11824169.431679999</v>
      </c>
      <c r="AR23" s="69">
        <v>1744908.7572900001</v>
      </c>
      <c r="AS23" s="69">
        <v>6354216.9934299998</v>
      </c>
      <c r="AT23" s="69">
        <v>33269549.08867</v>
      </c>
      <c r="AU23" s="69">
        <v>5167589.1907099998</v>
      </c>
      <c r="AV23" s="69">
        <v>17960129.426199999</v>
      </c>
      <c r="AW23" s="69">
        <v>12612181.49392</v>
      </c>
      <c r="AX23" s="69">
        <v>1850960.3789900001</v>
      </c>
      <c r="AY23" s="69">
        <v>6896216.7659999998</v>
      </c>
      <c r="AZ23" s="69">
        <v>11456410.624290001</v>
      </c>
      <c r="BA23" s="69">
        <v>1757279.0054899999</v>
      </c>
      <c r="BB23" s="69">
        <v>6183220.3370000003</v>
      </c>
      <c r="BC23" s="69">
        <v>9200956.9704599995</v>
      </c>
      <c r="BD23" s="69">
        <v>1559349.80623</v>
      </c>
      <c r="BE23" s="69">
        <v>4880692.3232000005</v>
      </c>
      <c r="BF23" s="24">
        <v>49.760834803484556</v>
      </c>
      <c r="BG23" s="8">
        <v>77.493689122939529</v>
      </c>
      <c r="BH23" s="24">
        <v>46.076526341099857</v>
      </c>
      <c r="BI23" s="8">
        <v>74.289929372718049</v>
      </c>
      <c r="BJ23" s="14">
        <v>-0.13194547734065545</v>
      </c>
      <c r="BK23" s="24">
        <v>46.852419572935943</v>
      </c>
      <c r="BL23" s="8">
        <v>69.25294047660357</v>
      </c>
      <c r="BM23" s="14">
        <v>-6.894654014336847E-2</v>
      </c>
      <c r="BN23" s="24">
        <v>52.731534160162859</v>
      </c>
      <c r="BO23" s="8">
        <v>78.629216126873231</v>
      </c>
      <c r="BP23" s="14">
        <v>0.15972960355572108</v>
      </c>
      <c r="BQ23" s="24">
        <v>55.614966892250088</v>
      </c>
      <c r="BR23" s="8">
        <v>77.448815608456286</v>
      </c>
      <c r="BS23" s="14">
        <v>4.7024759546155467E-2</v>
      </c>
      <c r="BT23" s="24">
        <v>53.431145412866329</v>
      </c>
      <c r="BU23" s="8">
        <v>78.727121215507395</v>
      </c>
      <c r="BV23" s="14">
        <v>3.2272443717850541E-2</v>
      </c>
      <c r="BW23" s="24">
        <v>53.13662913656465</v>
      </c>
      <c r="BX23" s="8">
        <v>79.376288706675808</v>
      </c>
      <c r="BY23" s="14">
        <v>3.3121686505387785E-2</v>
      </c>
      <c r="BZ23" s="24">
        <v>52.66612701467163</v>
      </c>
      <c r="CA23" s="8">
        <v>79.348603236914855</v>
      </c>
      <c r="CB23" s="14">
        <v>3.6487386386631453E-2</v>
      </c>
      <c r="CC23" s="24">
        <v>50.438633148737267</v>
      </c>
      <c r="CD23" s="8">
        <v>78.031967529980378</v>
      </c>
      <c r="CE23" s="14">
        <v>7.9177698416170277E-3</v>
      </c>
      <c r="CF23" s="24">
        <v>50.530476992635641</v>
      </c>
      <c r="CG23" s="8">
        <v>78.334750182392924</v>
      </c>
      <c r="CH23" s="14">
        <v>7.5655800936959727E-2</v>
      </c>
      <c r="CI23" s="24">
        <v>50.652273680624347</v>
      </c>
      <c r="CJ23" s="8">
        <v>77.886241439914755</v>
      </c>
      <c r="CK23" s="14">
        <v>1.689063828495057E-2</v>
      </c>
      <c r="CL23" s="24">
        <v>50.997732701022599</v>
      </c>
      <c r="CM23" s="8">
        <v>78.276815880678654</v>
      </c>
      <c r="CN23" s="14">
        <v>3.6414971050853992E-2</v>
      </c>
      <c r="CO23" s="24">
        <v>50.986212734599867</v>
      </c>
      <c r="CP23" s="8">
        <v>78.554872444078896</v>
      </c>
      <c r="CQ23" s="14">
        <v>3.9260669261396548E-2</v>
      </c>
      <c r="CR23" s="24">
        <v>49.704488980638075</v>
      </c>
      <c r="CS23" s="8">
        <v>78.455591245328165</v>
      </c>
      <c r="CT23" s="14">
        <v>-1.2209748266446585E-2</v>
      </c>
      <c r="CU23" s="24">
        <v>49.088842716017545</v>
      </c>
      <c r="CV23" s="8">
        <v>77.656295130935732</v>
      </c>
      <c r="CW23" s="14">
        <v>-0.10726681199796245</v>
      </c>
      <c r="CX23" s="24">
        <v>49.938584614077961</v>
      </c>
      <c r="CY23" s="8">
        <v>78.839340414522766</v>
      </c>
      <c r="CZ23" s="14">
        <v>-2.6957314845278846E-3</v>
      </c>
      <c r="DA23" s="24">
        <v>48.834088470338976</v>
      </c>
      <c r="DB23" s="8">
        <v>77.869414381955622</v>
      </c>
      <c r="DC23" s="14">
        <v>-4.6374925440251118E-2</v>
      </c>
      <c r="DD23" s="24">
        <v>48.660750631129815</v>
      </c>
      <c r="DE23" s="8">
        <v>75.786652091854933</v>
      </c>
      <c r="DF23" s="14">
        <v>-4.5518883486970058E-2</v>
      </c>
    </row>
    <row r="24" spans="2:110" ht="21">
      <c r="B24" s="3" t="s">
        <v>41</v>
      </c>
      <c r="C24" s="9" t="s">
        <v>42</v>
      </c>
      <c r="D24" s="67">
        <v>46132175.581280001</v>
      </c>
      <c r="E24" s="67">
        <v>6349671.3440500004</v>
      </c>
      <c r="F24" s="67">
        <v>24735684.72267</v>
      </c>
      <c r="G24" s="66">
        <v>2993827.6031999998</v>
      </c>
      <c r="H24" s="66">
        <v>415587.41897</v>
      </c>
      <c r="I24" s="66">
        <v>1406709.1137300001</v>
      </c>
      <c r="J24" s="66">
        <v>2656063.5820800001</v>
      </c>
      <c r="K24" s="66">
        <v>496569.68038999999</v>
      </c>
      <c r="L24" s="66">
        <v>1296645.69019</v>
      </c>
      <c r="M24" s="66">
        <v>7623434.3970400002</v>
      </c>
      <c r="N24" s="66">
        <v>1044670.12829</v>
      </c>
      <c r="O24" s="66">
        <v>3991710.8005499998</v>
      </c>
      <c r="P24" s="66">
        <v>1178506.7517899999</v>
      </c>
      <c r="Q24" s="66">
        <v>184223.51699</v>
      </c>
      <c r="R24" s="66">
        <v>583645.14800000004</v>
      </c>
      <c r="S24" s="66">
        <v>999201.60039000004</v>
      </c>
      <c r="T24" s="66">
        <v>150266.43934000001</v>
      </c>
      <c r="U24" s="66">
        <v>492895.40854999999</v>
      </c>
      <c r="V24" s="66">
        <v>1385058.13858</v>
      </c>
      <c r="W24" s="66">
        <v>177859.45157999999</v>
      </c>
      <c r="X24" s="66">
        <v>735550.25100000005</v>
      </c>
      <c r="Y24" s="66">
        <v>1811849.5673400001</v>
      </c>
      <c r="Z24" s="66">
        <v>244927.06383999999</v>
      </c>
      <c r="AA24" s="66">
        <v>956281.74899999995</v>
      </c>
      <c r="AB24" s="66">
        <v>2248818.3389400002</v>
      </c>
      <c r="AC24" s="66">
        <v>287393.65654</v>
      </c>
      <c r="AD24" s="66">
        <v>1223338.2439999999</v>
      </c>
      <c r="AE24" s="66">
        <v>16508963.288410001</v>
      </c>
      <c r="AF24" s="66">
        <v>2118929.8505199999</v>
      </c>
      <c r="AG24" s="66">
        <v>9026529.466</v>
      </c>
      <c r="AH24" s="69">
        <v>3097533.6116399998</v>
      </c>
      <c r="AI24" s="69">
        <v>398814.41414000001</v>
      </c>
      <c r="AJ24" s="69">
        <v>1683994.5630000001</v>
      </c>
      <c r="AK24" s="69">
        <v>3716881.91236</v>
      </c>
      <c r="AL24" s="69">
        <v>486241.12287999998</v>
      </c>
      <c r="AM24" s="69">
        <v>1990535.9909999999</v>
      </c>
      <c r="AN24" s="69">
        <v>4424806.4970699996</v>
      </c>
      <c r="AO24" s="69">
        <v>556084.43087000004</v>
      </c>
      <c r="AP24" s="69">
        <v>2429901.1239999998</v>
      </c>
      <c r="AQ24" s="69">
        <v>5269741.2673399998</v>
      </c>
      <c r="AR24" s="69">
        <v>677789.88263000001</v>
      </c>
      <c r="AS24" s="69">
        <v>2922097.7880000002</v>
      </c>
      <c r="AT24" s="69">
        <v>16349886.710550001</v>
      </c>
      <c r="AU24" s="69">
        <v>2273914.2658799998</v>
      </c>
      <c r="AV24" s="69">
        <v>9014089.6522000004</v>
      </c>
      <c r="AW24" s="69">
        <v>6511701.2461400004</v>
      </c>
      <c r="AX24" s="69">
        <v>854553.93322000001</v>
      </c>
      <c r="AY24" s="69">
        <v>3621057.023</v>
      </c>
      <c r="AZ24" s="69">
        <v>5595062.3332599998</v>
      </c>
      <c r="BA24" s="69">
        <v>770327.08210999996</v>
      </c>
      <c r="BB24" s="69">
        <v>3102165.5129999998</v>
      </c>
      <c r="BC24" s="69">
        <v>4243123.1311499998</v>
      </c>
      <c r="BD24" s="69">
        <v>649033.25055</v>
      </c>
      <c r="BE24" s="69">
        <v>2290867.1162</v>
      </c>
      <c r="BF24" s="24">
        <v>55.640573978406195</v>
      </c>
      <c r="BG24" s="8">
        <v>79.573432163937923</v>
      </c>
      <c r="BH24" s="24">
        <v>51.41634216986504</v>
      </c>
      <c r="BI24" s="8">
        <v>77.194303368714301</v>
      </c>
      <c r="BJ24" s="14">
        <v>4.5160386457697176E-2</v>
      </c>
      <c r="BK24" s="24">
        <v>53.337423361787366</v>
      </c>
      <c r="BL24" s="8">
        <v>72.308419360169282</v>
      </c>
      <c r="BM24" s="14">
        <v>9.0710374632637342E-2</v>
      </c>
      <c r="BN24" s="24">
        <v>54.599026967760977</v>
      </c>
      <c r="BO24" s="8">
        <v>79.257523546166453</v>
      </c>
      <c r="BP24" s="14">
        <v>0.25069284026188593</v>
      </c>
      <c r="BQ24" s="24">
        <v>51.813679664876943</v>
      </c>
      <c r="BR24" s="8">
        <v>76.008460119622256</v>
      </c>
      <c r="BS24" s="14">
        <v>1.6975817132572832E-2</v>
      </c>
      <c r="BT24" s="24">
        <v>47.524080171502277</v>
      </c>
      <c r="BU24" s="8">
        <v>76.636294607185704</v>
      </c>
      <c r="BV24" s="14">
        <v>-1.813206456198662E-2</v>
      </c>
      <c r="BW24" s="24">
        <v>56.772594950614277</v>
      </c>
      <c r="BX24" s="8">
        <v>80.527965591166648</v>
      </c>
      <c r="BY24" s="14">
        <v>6.3034126004009525E-2</v>
      </c>
      <c r="BZ24" s="24">
        <v>53.440722961828044</v>
      </c>
      <c r="CA24" s="8">
        <v>79.609951140724419</v>
      </c>
      <c r="CB24" s="14">
        <v>4.4859679864591266E-2</v>
      </c>
      <c r="CC24" s="24">
        <v>58.795613379856874</v>
      </c>
      <c r="CD24" s="8">
        <v>80.976528235269726</v>
      </c>
      <c r="CE24" s="14">
        <v>0.15061520669142336</v>
      </c>
      <c r="CF24" s="24">
        <v>57.85609047874506</v>
      </c>
      <c r="CG24" s="8">
        <v>80.988402627971695</v>
      </c>
      <c r="CH24" s="14">
        <v>1.0203487629026873</v>
      </c>
      <c r="CI24" s="24">
        <v>58.786770002784294</v>
      </c>
      <c r="CJ24" s="8">
        <v>80.852088764874139</v>
      </c>
      <c r="CK24" s="14">
        <v>0.21465498410492417</v>
      </c>
      <c r="CL24" s="24">
        <v>56.74796173225247</v>
      </c>
      <c r="CM24" s="8">
        <v>80.367990314708692</v>
      </c>
      <c r="CN24" s="14">
        <v>0.19552793267508958</v>
      </c>
      <c r="CO24" s="24">
        <v>58.699227619472921</v>
      </c>
      <c r="CP24" s="8">
        <v>81.376854621314124</v>
      </c>
      <c r="CQ24" s="14">
        <v>0.30573323219632853</v>
      </c>
      <c r="CR24" s="24">
        <v>57.167578444131671</v>
      </c>
      <c r="CS24" s="8">
        <v>81.171915775044639</v>
      </c>
      <c r="CT24" s="14">
        <v>0.30211241016532708</v>
      </c>
      <c r="CU24" s="24">
        <v>55.144402393740293</v>
      </c>
      <c r="CV24" s="8">
        <v>79.855479477307128</v>
      </c>
      <c r="CW24" s="14">
        <v>0.67842771898396736</v>
      </c>
      <c r="CX24" s="24">
        <v>55.712355550813683</v>
      </c>
      <c r="CY24" s="8">
        <v>80.906429500258952</v>
      </c>
      <c r="CZ24" s="14">
        <v>0.29444986323389299</v>
      </c>
      <c r="DA24" s="24">
        <v>55.097073750812058</v>
      </c>
      <c r="DB24" s="8">
        <v>80.107719687244014</v>
      </c>
      <c r="DC24" s="14">
        <v>0.22693088157003577</v>
      </c>
      <c r="DD24" s="24">
        <v>54.33517169492665</v>
      </c>
      <c r="DE24" s="8">
        <v>77.923290942424245</v>
      </c>
      <c r="DF24" s="14">
        <v>0.15438056657223942</v>
      </c>
    </row>
    <row r="25" spans="2:110" ht="21">
      <c r="B25" s="3" t="s">
        <v>43</v>
      </c>
      <c r="C25" s="9" t="s">
        <v>44</v>
      </c>
      <c r="D25" s="67">
        <v>19953945.537760001</v>
      </c>
      <c r="E25" s="67">
        <v>2800811.8703999999</v>
      </c>
      <c r="F25" s="67">
        <v>10660329.45342</v>
      </c>
      <c r="G25" s="66">
        <v>847763.38832000003</v>
      </c>
      <c r="H25" s="66">
        <v>119043.0585</v>
      </c>
      <c r="I25" s="66">
        <v>413581.65742</v>
      </c>
      <c r="J25" s="66">
        <v>901613.47803999996</v>
      </c>
      <c r="K25" s="66">
        <v>167722.26701000001</v>
      </c>
      <c r="L25" s="66">
        <v>426628.049</v>
      </c>
      <c r="M25" s="66">
        <v>3293181.9467500001</v>
      </c>
      <c r="N25" s="66">
        <v>464601.56099999999</v>
      </c>
      <c r="O25" s="66">
        <v>1675559.959</v>
      </c>
      <c r="P25" s="66">
        <v>475014.30349999998</v>
      </c>
      <c r="Q25" s="66">
        <v>70836.618000000002</v>
      </c>
      <c r="R25" s="66">
        <v>223745.872</v>
      </c>
      <c r="S25" s="66">
        <v>431389.96425000002</v>
      </c>
      <c r="T25" s="66">
        <v>62230.748</v>
      </c>
      <c r="U25" s="66">
        <v>218690.47899999999</v>
      </c>
      <c r="V25" s="66">
        <v>609116.04949999996</v>
      </c>
      <c r="W25" s="66">
        <v>82759.394</v>
      </c>
      <c r="X25" s="66">
        <v>302602.266</v>
      </c>
      <c r="Y25" s="66">
        <v>767064.47849999997</v>
      </c>
      <c r="Z25" s="66">
        <v>108311.726</v>
      </c>
      <c r="AA25" s="66">
        <v>397389.16700000002</v>
      </c>
      <c r="AB25" s="66">
        <v>1010597.151</v>
      </c>
      <c r="AC25" s="66">
        <v>140463.07500000001</v>
      </c>
      <c r="AD25" s="66">
        <v>533132.17500000005</v>
      </c>
      <c r="AE25" s="66">
        <v>7683144.0035399999</v>
      </c>
      <c r="AF25" s="66">
        <v>1040413.44594</v>
      </c>
      <c r="AG25" s="66">
        <v>4139600.273</v>
      </c>
      <c r="AH25" s="69">
        <v>1452664.659</v>
      </c>
      <c r="AI25" s="69">
        <v>203958.87299999999</v>
      </c>
      <c r="AJ25" s="69">
        <v>780266.58799999999</v>
      </c>
      <c r="AK25" s="69">
        <v>1920094.8933999999</v>
      </c>
      <c r="AL25" s="69">
        <v>262204.35800000001</v>
      </c>
      <c r="AM25" s="69">
        <v>1030551.161</v>
      </c>
      <c r="AN25" s="69">
        <v>2028458.6640000001</v>
      </c>
      <c r="AO25" s="69">
        <v>270896.68</v>
      </c>
      <c r="AP25" s="69">
        <v>1087158.675</v>
      </c>
      <c r="AQ25" s="69">
        <v>2281925.7871400001</v>
      </c>
      <c r="AR25" s="69">
        <v>303353.53493999998</v>
      </c>
      <c r="AS25" s="69">
        <v>1241623.8489999999</v>
      </c>
      <c r="AT25" s="69">
        <v>7228242.7211100003</v>
      </c>
      <c r="AU25" s="69">
        <v>1009031.53795</v>
      </c>
      <c r="AV25" s="69">
        <v>4004959.5150000001</v>
      </c>
      <c r="AW25" s="69">
        <v>2820599.0251600002</v>
      </c>
      <c r="AX25" s="69">
        <v>388852.43300000002</v>
      </c>
      <c r="AY25" s="69">
        <v>1559826.433</v>
      </c>
      <c r="AZ25" s="69">
        <v>2474063.3984500002</v>
      </c>
      <c r="BA25" s="69">
        <v>337207.06394999998</v>
      </c>
      <c r="BB25" s="69">
        <v>1377713.493</v>
      </c>
      <c r="BC25" s="69">
        <v>1933580.2975000001</v>
      </c>
      <c r="BD25" s="69">
        <v>282972.04100000003</v>
      </c>
      <c r="BE25" s="69">
        <v>1067419.5889999999</v>
      </c>
      <c r="BF25" s="24">
        <v>54.566040361056508</v>
      </c>
      <c r="BG25" s="8">
        <v>79.193355132199244</v>
      </c>
      <c r="BH25" s="24">
        <v>52.253664753645204</v>
      </c>
      <c r="BI25" s="8">
        <v>77.649730674931689</v>
      </c>
      <c r="BJ25" s="14">
        <v>4.8501481626352351E-2</v>
      </c>
      <c r="BK25" s="24">
        <v>52.21710786899235</v>
      </c>
      <c r="BL25" s="8">
        <v>71.780570735462007</v>
      </c>
      <c r="BM25" s="14">
        <v>4.6122887688448334E-2</v>
      </c>
      <c r="BN25" s="24">
        <v>51.727115641819722</v>
      </c>
      <c r="BO25" s="8">
        <v>78.29128518299872</v>
      </c>
      <c r="BP25" s="14">
        <v>9.2384547302045067E-2</v>
      </c>
      <c r="BQ25" s="24">
        <v>51.668776446311938</v>
      </c>
      <c r="BR25" s="8">
        <v>75.95355446958169</v>
      </c>
      <c r="BS25" s="14">
        <v>1.3837645866056618E-2</v>
      </c>
      <c r="BT25" s="24">
        <v>50.94634218456617</v>
      </c>
      <c r="BU25" s="8">
        <v>77.847616335521693</v>
      </c>
      <c r="BV25" s="14">
        <v>6.9903210690186726E-3</v>
      </c>
      <c r="BW25" s="24">
        <v>50.446581239297451</v>
      </c>
      <c r="BX25" s="8">
        <v>78.524227345294278</v>
      </c>
      <c r="BY25" s="14">
        <v>4.0494678354401504E-3</v>
      </c>
      <c r="BZ25" s="24">
        <v>50.393614739016662</v>
      </c>
      <c r="CA25" s="8">
        <v>78.581859850502582</v>
      </c>
      <c r="CB25" s="14">
        <v>4.9891549233324426E-3</v>
      </c>
      <c r="CC25" s="24">
        <v>53.603949492378071</v>
      </c>
      <c r="CD25" s="8">
        <v>79.147258683905505</v>
      </c>
      <c r="CE25" s="14">
        <v>6.354289034647749E-2</v>
      </c>
      <c r="CF25" s="24">
        <v>54.892469385306455</v>
      </c>
      <c r="CG25" s="8">
        <v>79.914851535317894</v>
      </c>
      <c r="CH25" s="14">
        <v>0.6819887081524485</v>
      </c>
      <c r="CI25" s="24">
        <v>54.467343047550962</v>
      </c>
      <c r="CJ25" s="8">
        <v>79.277220405091711</v>
      </c>
      <c r="CK25" s="14">
        <v>0.11909132816584346</v>
      </c>
      <c r="CL25" s="24">
        <v>54.959009634593215</v>
      </c>
      <c r="CM25" s="8">
        <v>79.717405638861564</v>
      </c>
      <c r="CN25" s="14">
        <v>0.17319469550156782</v>
      </c>
      <c r="CO25" s="24">
        <v>55.07979831010659</v>
      </c>
      <c r="CP25" s="8">
        <v>80.052603967678479</v>
      </c>
      <c r="CQ25" s="14">
        <v>0.18750469856427909</v>
      </c>
      <c r="CR25" s="24">
        <v>54.951074353098598</v>
      </c>
      <c r="CS25" s="8">
        <v>80.365179575225369</v>
      </c>
      <c r="CT25" s="14">
        <v>0.20682484086987057</v>
      </c>
      <c r="CU25" s="24">
        <v>55.200029144727445</v>
      </c>
      <c r="CV25" s="8">
        <v>79.875681322639522</v>
      </c>
      <c r="CW25" s="14">
        <v>0.7034201352076388</v>
      </c>
      <c r="CX25" s="24">
        <v>53.307142298699304</v>
      </c>
      <c r="CY25" s="8">
        <v>80.045330208861614</v>
      </c>
      <c r="CZ25" s="14">
        <v>0.17140003930017053</v>
      </c>
      <c r="DA25" s="24">
        <v>55.738256633962663</v>
      </c>
      <c r="DB25" s="8">
        <v>80.336869682772615</v>
      </c>
      <c r="DC25" s="14">
        <v>0.26126427153201753</v>
      </c>
      <c r="DD25" s="24">
        <v>57.314669399516241</v>
      </c>
      <c r="DE25" s="8">
        <v>79.045186987718523</v>
      </c>
      <c r="DF25" s="14">
        <v>0.27630078433204147</v>
      </c>
    </row>
    <row r="26" spans="2:110" ht="21">
      <c r="B26" s="3" t="s">
        <v>45</v>
      </c>
      <c r="C26" s="9" t="s">
        <v>46</v>
      </c>
      <c r="D26" s="67">
        <v>21983786.016399998</v>
      </c>
      <c r="E26" s="67">
        <v>3250213.22615</v>
      </c>
      <c r="F26" s="67">
        <v>11455875.70341</v>
      </c>
      <c r="G26" s="66">
        <v>693131.72757999995</v>
      </c>
      <c r="H26" s="66">
        <v>118501.9523</v>
      </c>
      <c r="I26" s="66">
        <v>324645.10612000001</v>
      </c>
      <c r="J26" s="66">
        <v>835377.62864999997</v>
      </c>
      <c r="K26" s="66">
        <v>159777.31265000001</v>
      </c>
      <c r="L26" s="66">
        <v>397282.07799999998</v>
      </c>
      <c r="M26" s="66">
        <v>3736924.7066799998</v>
      </c>
      <c r="N26" s="66">
        <v>539378.36600000004</v>
      </c>
      <c r="O26" s="66">
        <v>1851995.976</v>
      </c>
      <c r="P26" s="66">
        <v>594010.24800000002</v>
      </c>
      <c r="Q26" s="66">
        <v>87203.02</v>
      </c>
      <c r="R26" s="66">
        <v>280098.65999999997</v>
      </c>
      <c r="S26" s="66">
        <v>552403.82299999997</v>
      </c>
      <c r="T26" s="66">
        <v>75264.87</v>
      </c>
      <c r="U26" s="66">
        <v>269998.10399999999</v>
      </c>
      <c r="V26" s="66">
        <v>667543.99253000005</v>
      </c>
      <c r="W26" s="66">
        <v>97692.498500000002</v>
      </c>
      <c r="X26" s="66">
        <v>331177.61</v>
      </c>
      <c r="Y26" s="66">
        <v>846483.41200000001</v>
      </c>
      <c r="Z26" s="66">
        <v>125198.215</v>
      </c>
      <c r="AA26" s="66">
        <v>427182.64600000001</v>
      </c>
      <c r="AB26" s="66">
        <v>1076483.2311499999</v>
      </c>
      <c r="AC26" s="66">
        <v>154019.76250000001</v>
      </c>
      <c r="AD26" s="66">
        <v>543538.95600000001</v>
      </c>
      <c r="AE26" s="66">
        <v>8395579.2957799993</v>
      </c>
      <c r="AF26" s="66">
        <v>1195152.4375</v>
      </c>
      <c r="AG26" s="66">
        <v>4400558.7283100002</v>
      </c>
      <c r="AH26" s="69">
        <v>1534638.182</v>
      </c>
      <c r="AI26" s="69">
        <v>218168.83</v>
      </c>
      <c r="AJ26" s="69">
        <v>787493.22</v>
      </c>
      <c r="AK26" s="69">
        <v>2063383.4242</v>
      </c>
      <c r="AL26" s="69">
        <v>293237.9155</v>
      </c>
      <c r="AM26" s="69">
        <v>1076017.3559999999</v>
      </c>
      <c r="AN26" s="69">
        <v>2157747.1499100002</v>
      </c>
      <c r="AO26" s="69">
        <v>310723.80499999999</v>
      </c>
      <c r="AP26" s="69">
        <v>1133643.7703100001</v>
      </c>
      <c r="AQ26" s="69">
        <v>2639810.5396699999</v>
      </c>
      <c r="AR26" s="69">
        <v>373021.88699999999</v>
      </c>
      <c r="AS26" s="69">
        <v>1403404.382</v>
      </c>
      <c r="AT26" s="69">
        <v>8322772.6577099999</v>
      </c>
      <c r="AU26" s="69">
        <v>1237403.1577000001</v>
      </c>
      <c r="AV26" s="69">
        <v>4481393.8149800003</v>
      </c>
      <c r="AW26" s="69">
        <v>3179082.5914599998</v>
      </c>
      <c r="AX26" s="69">
        <v>459435.90500000003</v>
      </c>
      <c r="AY26" s="69">
        <v>1711061.412</v>
      </c>
      <c r="AZ26" s="69">
        <v>2834499.9045500001</v>
      </c>
      <c r="BA26" s="69">
        <v>410632.95</v>
      </c>
      <c r="BB26" s="69">
        <v>1541586.1149800001</v>
      </c>
      <c r="BC26" s="69">
        <v>2309190.1617000001</v>
      </c>
      <c r="BD26" s="69">
        <v>367334.3027</v>
      </c>
      <c r="BE26" s="69">
        <v>1228746.2879999999</v>
      </c>
      <c r="BF26" s="24">
        <v>50.90631388329539</v>
      </c>
      <c r="BG26" s="8">
        <v>77.898860521529258</v>
      </c>
      <c r="BH26" s="24">
        <v>44.181119665871904</v>
      </c>
      <c r="BI26" s="8">
        <v>73.259000584928231</v>
      </c>
      <c r="BJ26" s="14">
        <v>-9.5371007430848392E-2</v>
      </c>
      <c r="BK26" s="24">
        <v>51.23475328275466</v>
      </c>
      <c r="BL26" s="8">
        <v>71.317723867186729</v>
      </c>
      <c r="BM26" s="14">
        <v>2.2037054912489723E-2</v>
      </c>
      <c r="BN26" s="24">
        <v>49.211253674990324</v>
      </c>
      <c r="BO26" s="8">
        <v>77.4448376179826</v>
      </c>
      <c r="BP26" s="14">
        <v>-4.3152004688454336E-2</v>
      </c>
      <c r="BQ26" s="24">
        <v>52.473501887792175</v>
      </c>
      <c r="BR26" s="8">
        <v>76.258475049719337</v>
      </c>
      <c r="BS26" s="14">
        <v>2.3408682900437551E-2</v>
      </c>
      <c r="BT26" s="24">
        <v>51.94391855949204</v>
      </c>
      <c r="BU26" s="8">
        <v>78.200712017269481</v>
      </c>
      <c r="BV26" s="14">
        <v>1.6153890561019912E-2</v>
      </c>
      <c r="BW26" s="24">
        <v>46.332024662495556</v>
      </c>
      <c r="BX26" s="8">
        <v>77.220958848895862</v>
      </c>
      <c r="BY26" s="14">
        <v>-3.3881751715699855E-2</v>
      </c>
      <c r="BZ26" s="24">
        <v>46.697522969286837</v>
      </c>
      <c r="CA26" s="8">
        <v>77.334802155645292</v>
      </c>
      <c r="CB26" s="14">
        <v>-4.1852850415478079E-2</v>
      </c>
      <c r="CC26" s="24">
        <v>50.121346517448373</v>
      </c>
      <c r="CD26" s="8">
        <v>77.920172393343833</v>
      </c>
      <c r="CE26" s="14">
        <v>2.0280657819443104E-3</v>
      </c>
      <c r="CF26" s="24">
        <v>51.37765524122814</v>
      </c>
      <c r="CG26" s="8">
        <v>78.641634600398518</v>
      </c>
      <c r="CH26" s="14">
        <v>0.18988851205118265</v>
      </c>
      <c r="CI26" s="24">
        <v>51.803417253649414</v>
      </c>
      <c r="CJ26" s="8">
        <v>78.305949796952163</v>
      </c>
      <c r="CK26" s="14">
        <v>4.4964442993166043E-2</v>
      </c>
      <c r="CL26" s="24">
        <v>51.84277564652168</v>
      </c>
      <c r="CM26" s="8">
        <v>78.58413097955345</v>
      </c>
      <c r="CN26" s="14">
        <v>6.2397158903756932E-2</v>
      </c>
      <c r="CO26" s="24">
        <v>50.801270494998541</v>
      </c>
      <c r="CP26" s="8">
        <v>78.487207113237062</v>
      </c>
      <c r="CQ26" s="14">
        <v>2.8793190504116647E-2</v>
      </c>
      <c r="CR26" s="24">
        <v>51.204522885614644</v>
      </c>
      <c r="CS26" s="8">
        <v>79.001555341219742</v>
      </c>
      <c r="CT26" s="14">
        <v>5.2957571654988447E-2</v>
      </c>
      <c r="CU26" s="24">
        <v>51.033485744792635</v>
      </c>
      <c r="CV26" s="8">
        <v>78.362526880891949</v>
      </c>
      <c r="CW26" s="14">
        <v>0.14595511802989583</v>
      </c>
      <c r="CX26" s="24">
        <v>49.92000754229354</v>
      </c>
      <c r="CY26" s="8">
        <v>78.832689568351128</v>
      </c>
      <c r="CZ26" s="14">
        <v>-4.226790762613372E-3</v>
      </c>
      <c r="DA26" s="24">
        <v>51.90197897313071</v>
      </c>
      <c r="DB26" s="8">
        <v>78.965836500310644</v>
      </c>
      <c r="DC26" s="14">
        <v>9.0234996595452546E-2</v>
      </c>
      <c r="DD26" s="24">
        <v>51.843893433730969</v>
      </c>
      <c r="DE26" s="8">
        <v>76.985228387565513</v>
      </c>
      <c r="DF26" s="14">
        <v>7.5353426963449432E-2</v>
      </c>
    </row>
    <row r="27" spans="2:110" ht="21">
      <c r="B27" s="3" t="s">
        <v>47</v>
      </c>
      <c r="C27" s="9" t="s">
        <v>48</v>
      </c>
      <c r="D27" s="67">
        <v>15769638.69744</v>
      </c>
      <c r="E27" s="67">
        <v>2410672.3911799998</v>
      </c>
      <c r="F27" s="67">
        <v>8423788.6939599998</v>
      </c>
      <c r="G27" s="66">
        <v>500513.71799999999</v>
      </c>
      <c r="H27" s="66">
        <v>89662.187000000005</v>
      </c>
      <c r="I27" s="66">
        <v>224443.94699999999</v>
      </c>
      <c r="J27" s="66">
        <v>625735.90229999996</v>
      </c>
      <c r="K27" s="66">
        <v>131865.9</v>
      </c>
      <c r="L27" s="66">
        <v>297014.71500000003</v>
      </c>
      <c r="M27" s="66">
        <v>2616959.1035000002</v>
      </c>
      <c r="N27" s="66">
        <v>427755.86499999999</v>
      </c>
      <c r="O27" s="66">
        <v>1329487.6040000001</v>
      </c>
      <c r="P27" s="66">
        <v>365771.70400000003</v>
      </c>
      <c r="Q27" s="66">
        <v>66046.535000000003</v>
      </c>
      <c r="R27" s="66">
        <v>170754.38</v>
      </c>
      <c r="S27" s="66">
        <v>381286.05499999999</v>
      </c>
      <c r="T27" s="66">
        <v>66959.73</v>
      </c>
      <c r="U27" s="66">
        <v>184369.72</v>
      </c>
      <c r="V27" s="66">
        <v>482476.43599999999</v>
      </c>
      <c r="W27" s="66">
        <v>76100.820000000007</v>
      </c>
      <c r="X27" s="66">
        <v>239819.37</v>
      </c>
      <c r="Y27" s="66">
        <v>631702.82949999999</v>
      </c>
      <c r="Z27" s="66">
        <v>103216.68</v>
      </c>
      <c r="AA27" s="66">
        <v>332277.23</v>
      </c>
      <c r="AB27" s="66">
        <v>755722.07900000003</v>
      </c>
      <c r="AC27" s="66">
        <v>115432.1</v>
      </c>
      <c r="AD27" s="66">
        <v>402266.90399999998</v>
      </c>
      <c r="AE27" s="66">
        <v>5845882.2115000002</v>
      </c>
      <c r="AF27" s="66">
        <v>865451.75399999996</v>
      </c>
      <c r="AG27" s="66">
        <v>3159316.199</v>
      </c>
      <c r="AH27" s="69">
        <v>979834.65</v>
      </c>
      <c r="AI27" s="69">
        <v>150799.59</v>
      </c>
      <c r="AJ27" s="69">
        <v>516619.18</v>
      </c>
      <c r="AK27" s="69">
        <v>1341107.338</v>
      </c>
      <c r="AL27" s="69">
        <v>202658.22</v>
      </c>
      <c r="AM27" s="69">
        <v>714930.51800000004</v>
      </c>
      <c r="AN27" s="69">
        <v>1500587.4754999999</v>
      </c>
      <c r="AO27" s="69">
        <v>220609.81</v>
      </c>
      <c r="AP27" s="69">
        <v>813309.03</v>
      </c>
      <c r="AQ27" s="69">
        <v>2024352.7479999999</v>
      </c>
      <c r="AR27" s="69">
        <v>291384.13400000002</v>
      </c>
      <c r="AS27" s="69">
        <v>1114457.4709999999</v>
      </c>
      <c r="AT27" s="69">
        <v>6180547.7621400002</v>
      </c>
      <c r="AU27" s="69">
        <v>895936.68518000003</v>
      </c>
      <c r="AV27" s="69">
        <v>3413526.22896</v>
      </c>
      <c r="AW27" s="69">
        <v>2422941.8365000002</v>
      </c>
      <c r="AX27" s="69">
        <v>339844.07900000003</v>
      </c>
      <c r="AY27" s="69">
        <v>1349720.223</v>
      </c>
      <c r="AZ27" s="69">
        <v>2074183.841</v>
      </c>
      <c r="BA27" s="69">
        <v>294735.42</v>
      </c>
      <c r="BB27" s="69">
        <v>1150645.686</v>
      </c>
      <c r="BC27" s="69">
        <v>1683422.08464</v>
      </c>
      <c r="BD27" s="69">
        <v>261357.18617999999</v>
      </c>
      <c r="BE27" s="69">
        <v>913160.31995999999</v>
      </c>
      <c r="BF27" s="24">
        <v>50.485338070887508</v>
      </c>
      <c r="BG27" s="8">
        <v>77.749955699353094</v>
      </c>
      <c r="BH27" s="24">
        <v>40.864041466423195</v>
      </c>
      <c r="BI27" s="8">
        <v>71.454811831213718</v>
      </c>
      <c r="BJ27" s="14">
        <v>-0.14406201486410314</v>
      </c>
      <c r="BK27" s="24">
        <v>46.853546884921371</v>
      </c>
      <c r="BL27" s="8">
        <v>69.253471621700598</v>
      </c>
      <c r="BM27" s="14">
        <v>-5.8683961055031188E-2</v>
      </c>
      <c r="BN27" s="24">
        <v>43.89901267253844</v>
      </c>
      <c r="BO27" s="8">
        <v>75.65756410274642</v>
      </c>
      <c r="BP27" s="14">
        <v>-0.33291855193694353</v>
      </c>
      <c r="BQ27" s="24">
        <v>41.522055825699397</v>
      </c>
      <c r="BR27" s="8">
        <v>72.108834545677325</v>
      </c>
      <c r="BS27" s="14">
        <v>-7.0211074618868261E-2</v>
      </c>
      <c r="BT27" s="24">
        <v>38.261540484082147</v>
      </c>
      <c r="BU27" s="8">
        <v>73.357785965791109</v>
      </c>
      <c r="BV27" s="14">
        <v>-9.6381443001759631E-2</v>
      </c>
      <c r="BW27" s="24">
        <v>42.197539711303016</v>
      </c>
      <c r="BX27" s="8">
        <v>75.911378123696366</v>
      </c>
      <c r="BY27" s="14">
        <v>-7.2063025846524881E-2</v>
      </c>
      <c r="BZ27" s="24">
        <v>43.627378239751415</v>
      </c>
      <c r="CA27" s="8">
        <v>76.298938370917739</v>
      </c>
      <c r="CB27" s="14">
        <v>-8.6424468045410152E-2</v>
      </c>
      <c r="CC27" s="24">
        <v>49.504575039614011</v>
      </c>
      <c r="CD27" s="8">
        <v>77.702854533596906</v>
      </c>
      <c r="CE27" s="14">
        <v>-8.3410175717550713E-3</v>
      </c>
      <c r="CF27" s="24">
        <v>50.97797545134037</v>
      </c>
      <c r="CG27" s="8">
        <v>78.496853381201632</v>
      </c>
      <c r="CH27" s="14">
        <v>0.13160170830253987</v>
      </c>
      <c r="CI27" s="24">
        <v>49.333874655148477</v>
      </c>
      <c r="CJ27" s="8">
        <v>77.405551540002378</v>
      </c>
      <c r="CK27" s="14">
        <v>-1.4961157123606661E-2</v>
      </c>
      <c r="CL27" s="24">
        <v>50.000204355372489</v>
      </c>
      <c r="CM27" s="8">
        <v>77.914046717517579</v>
      </c>
      <c r="CN27" s="14">
        <v>6.2940753550126336E-6</v>
      </c>
      <c r="CO27" s="24">
        <v>51.2810726087611</v>
      </c>
      <c r="CP27" s="8">
        <v>78.662753645150701</v>
      </c>
      <c r="CQ27" s="14">
        <v>4.4728360291756676E-2</v>
      </c>
      <c r="CR27" s="24">
        <v>51.951225706071249</v>
      </c>
      <c r="CS27" s="8">
        <v>79.273331151698272</v>
      </c>
      <c r="CT27" s="14">
        <v>9.2150902828923228E-2</v>
      </c>
      <c r="CU27" s="24">
        <v>53.367085494716562</v>
      </c>
      <c r="CV27" s="8">
        <v>79.210015191445407</v>
      </c>
      <c r="CW27" s="14">
        <v>0.48638181000188602</v>
      </c>
      <c r="CX27" s="24">
        <v>52.861257216845324</v>
      </c>
      <c r="CY27" s="8">
        <v>79.885697241725921</v>
      </c>
      <c r="CZ27" s="14">
        <v>0.1597437796094264</v>
      </c>
      <c r="DA27" s="24">
        <v>53.700107945044088</v>
      </c>
      <c r="DB27" s="8">
        <v>79.608463209010566</v>
      </c>
      <c r="DC27" s="14">
        <v>0.17641170057814648</v>
      </c>
      <c r="DD27" s="24">
        <v>53.868836420542429</v>
      </c>
      <c r="DE27" s="8">
        <v>77.747697687458157</v>
      </c>
      <c r="DF27" s="14">
        <v>0.15792180884647278</v>
      </c>
    </row>
    <row r="28" spans="2:110" ht="21">
      <c r="B28" s="3" t="s">
        <v>49</v>
      </c>
      <c r="C28" s="9" t="s">
        <v>50</v>
      </c>
      <c r="D28" s="67">
        <v>14532425.78833</v>
      </c>
      <c r="E28" s="67">
        <v>2467389.1747900001</v>
      </c>
      <c r="F28" s="67">
        <v>7413528.6412399998</v>
      </c>
      <c r="G28" s="66">
        <v>989959.96710000001</v>
      </c>
      <c r="H28" s="66">
        <v>195080.18054999999</v>
      </c>
      <c r="I28" s="66">
        <v>437434.92436</v>
      </c>
      <c r="J28" s="66">
        <v>756359.25757000002</v>
      </c>
      <c r="K28" s="66">
        <v>192743.24064</v>
      </c>
      <c r="L28" s="66">
        <v>326393.05372000003</v>
      </c>
      <c r="M28" s="66">
        <v>2269979.7254499998</v>
      </c>
      <c r="N28" s="66">
        <v>381424.99699999997</v>
      </c>
      <c r="O28" s="66">
        <v>1093006.7435000001</v>
      </c>
      <c r="P28" s="66">
        <v>388877.18154999998</v>
      </c>
      <c r="Q28" s="66">
        <v>71937.934999999998</v>
      </c>
      <c r="R28" s="66">
        <v>162172.14499999999</v>
      </c>
      <c r="S28" s="66">
        <v>315310.6139</v>
      </c>
      <c r="T28" s="66">
        <v>56728.917000000001</v>
      </c>
      <c r="U28" s="66">
        <v>150635.03950000001</v>
      </c>
      <c r="V28" s="66">
        <v>401576.158</v>
      </c>
      <c r="W28" s="66">
        <v>62251.665000000001</v>
      </c>
      <c r="X28" s="66">
        <v>199484.86499999999</v>
      </c>
      <c r="Y28" s="66">
        <v>499473.1532</v>
      </c>
      <c r="Z28" s="66">
        <v>77321.429999999993</v>
      </c>
      <c r="AA28" s="66">
        <v>251971.777</v>
      </c>
      <c r="AB28" s="66">
        <v>664742.61880000005</v>
      </c>
      <c r="AC28" s="66">
        <v>113185.05</v>
      </c>
      <c r="AD28" s="66">
        <v>328742.91700000002</v>
      </c>
      <c r="AE28" s="66">
        <v>5277745.6332700001</v>
      </c>
      <c r="AF28" s="66">
        <v>835786.09900000005</v>
      </c>
      <c r="AG28" s="66">
        <v>2750979.41133</v>
      </c>
      <c r="AH28" s="69">
        <v>895357.53654999996</v>
      </c>
      <c r="AI28" s="69">
        <v>154404.21</v>
      </c>
      <c r="AJ28" s="69">
        <v>448545.30499999999</v>
      </c>
      <c r="AK28" s="69">
        <v>1221775.34775</v>
      </c>
      <c r="AL28" s="69">
        <v>189145.823</v>
      </c>
      <c r="AM28" s="69">
        <v>631509.47900000005</v>
      </c>
      <c r="AN28" s="69">
        <v>1445775.8862099999</v>
      </c>
      <c r="AO28" s="69">
        <v>220495.24100000001</v>
      </c>
      <c r="AP28" s="69">
        <v>753581.93</v>
      </c>
      <c r="AQ28" s="69">
        <v>1714836.8627599999</v>
      </c>
      <c r="AR28" s="69">
        <v>271740.82500000001</v>
      </c>
      <c r="AS28" s="69">
        <v>917342.69733</v>
      </c>
      <c r="AT28" s="69">
        <v>5238381.2049399996</v>
      </c>
      <c r="AU28" s="69">
        <v>862354.65760000004</v>
      </c>
      <c r="AV28" s="69">
        <v>2805714.5083300001</v>
      </c>
      <c r="AW28" s="69">
        <v>2053316.49609</v>
      </c>
      <c r="AX28" s="69">
        <v>303653.94660000002</v>
      </c>
      <c r="AY28" s="69">
        <v>1126407.6133300001</v>
      </c>
      <c r="AZ28" s="69">
        <v>1771584.8466099999</v>
      </c>
      <c r="BA28" s="69">
        <v>300743.03399999999</v>
      </c>
      <c r="BB28" s="69">
        <v>947386.58</v>
      </c>
      <c r="BC28" s="69">
        <v>1413479.8622399999</v>
      </c>
      <c r="BD28" s="69">
        <v>257957.677</v>
      </c>
      <c r="BE28" s="69">
        <v>731920.31499999994</v>
      </c>
      <c r="BF28" s="24">
        <v>42.792075837066704</v>
      </c>
      <c r="BG28" s="8">
        <v>75.028745095044641</v>
      </c>
      <c r="BH28" s="24">
        <v>36.641291903506932</v>
      </c>
      <c r="BI28" s="8">
        <v>69.158020253483471</v>
      </c>
      <c r="BJ28" s="14">
        <v>-0.46511927294309124</v>
      </c>
      <c r="BK28" s="24">
        <v>33.310083758198004</v>
      </c>
      <c r="BL28" s="8">
        <v>62.872324140307477</v>
      </c>
      <c r="BM28" s="14">
        <v>-0.41314957976215205</v>
      </c>
      <c r="BN28" s="24">
        <v>39.360810990474874</v>
      </c>
      <c r="BO28" s="8">
        <v>74.130711749961819</v>
      </c>
      <c r="BP28" s="14">
        <v>-0.53413269060473634</v>
      </c>
      <c r="BQ28" s="24">
        <v>34.034612357126498</v>
      </c>
      <c r="BR28" s="8">
        <v>69.271748145146077</v>
      </c>
      <c r="BS28" s="14">
        <v>-0.14333138571655585</v>
      </c>
      <c r="BT28" s="24">
        <v>36.241616317272346</v>
      </c>
      <c r="BU28" s="8">
        <v>72.642826671760574</v>
      </c>
      <c r="BV28" s="14">
        <v>-0.10219970705219279</v>
      </c>
      <c r="BW28" s="24">
        <v>43.158963223463246</v>
      </c>
      <c r="BX28" s="8">
        <v>76.215904978949638</v>
      </c>
      <c r="BY28" s="14">
        <v>-5.7398406722524616E-2</v>
      </c>
      <c r="BZ28" s="24">
        <v>44.279525003693188</v>
      </c>
      <c r="CA28" s="8">
        <v>76.518972041837472</v>
      </c>
      <c r="CB28" s="14">
        <v>-6.4322272128378072E-2</v>
      </c>
      <c r="CC28" s="24">
        <v>40.097650652972305</v>
      </c>
      <c r="CD28" s="8">
        <v>74.388348678552859</v>
      </c>
      <c r="CE28" s="14">
        <v>-0.15604993081958801</v>
      </c>
      <c r="CF28" s="24">
        <v>46.012255058574645</v>
      </c>
      <c r="CG28" s="8">
        <v>76.698055766597818</v>
      </c>
      <c r="CH28" s="14">
        <v>-0.52436429470524315</v>
      </c>
      <c r="CI28" s="24">
        <v>41.068130330403079</v>
      </c>
      <c r="CJ28" s="8">
        <v>74.391851032503112</v>
      </c>
      <c r="CK28" s="14">
        <v>-0.19872118309870254</v>
      </c>
      <c r="CL28" s="24">
        <v>47.35440781712979</v>
      </c>
      <c r="CM28" s="8">
        <v>76.951855116388444</v>
      </c>
      <c r="CN28" s="14">
        <v>-7.9908229644731613E-2</v>
      </c>
      <c r="CO28" s="24">
        <v>47.730452503524027</v>
      </c>
      <c r="CP28" s="8">
        <v>77.363678406133189</v>
      </c>
      <c r="CQ28" s="14">
        <v>-8.185881455073804E-2</v>
      </c>
      <c r="CR28" s="24">
        <v>46.109240303364061</v>
      </c>
      <c r="CS28" s="8">
        <v>77.147036360614436</v>
      </c>
      <c r="CT28" s="14">
        <v>-0.17041683297807711</v>
      </c>
      <c r="CU28" s="24">
        <v>45.878023900777968</v>
      </c>
      <c r="CV28" s="8">
        <v>76.490229093557488</v>
      </c>
      <c r="CW28" s="14">
        <v>-0.5557161848343275</v>
      </c>
      <c r="CX28" s="24">
        <v>49.73477104267559</v>
      </c>
      <c r="CY28" s="8">
        <v>78.766372364077569</v>
      </c>
      <c r="CZ28" s="14">
        <v>-1.3742888649255814E-2</v>
      </c>
      <c r="DA28" s="24">
        <v>43.336084607618766</v>
      </c>
      <c r="DB28" s="8">
        <v>75.904502975762256</v>
      </c>
      <c r="DC28" s="14">
        <v>-0.30083600180141745</v>
      </c>
      <c r="DD28" s="24">
        <v>43.757682413992292</v>
      </c>
      <c r="DE28" s="8">
        <v>73.940457401340026</v>
      </c>
      <c r="DF28" s="14">
        <v>-0.23547228800503436</v>
      </c>
    </row>
    <row r="29" spans="2:110" ht="21">
      <c r="B29" s="3" t="s">
        <v>51</v>
      </c>
      <c r="C29" s="9" t="s">
        <v>52</v>
      </c>
      <c r="D29" s="67">
        <v>33256956.28954</v>
      </c>
      <c r="E29" s="67">
        <v>4678811.4817199996</v>
      </c>
      <c r="F29" s="67">
        <v>17694205.881779999</v>
      </c>
      <c r="G29" s="66">
        <v>1561806.54935</v>
      </c>
      <c r="H29" s="66">
        <v>250438.52614999999</v>
      </c>
      <c r="I29" s="66">
        <v>630576.12899999996</v>
      </c>
      <c r="J29" s="66">
        <v>1544153.3690200001</v>
      </c>
      <c r="K29" s="66">
        <v>291592.28139999998</v>
      </c>
      <c r="L29" s="66">
        <v>688677.57836000004</v>
      </c>
      <c r="M29" s="66">
        <v>5538420.3861199999</v>
      </c>
      <c r="N29" s="66">
        <v>834838.62329999998</v>
      </c>
      <c r="O29" s="66">
        <v>2724659.0376200001</v>
      </c>
      <c r="P29" s="66">
        <v>839003.43030000001</v>
      </c>
      <c r="Q29" s="66">
        <v>135373.84529999999</v>
      </c>
      <c r="R29" s="66">
        <v>365757.03</v>
      </c>
      <c r="S29" s="66">
        <v>745947.44900000002</v>
      </c>
      <c r="T29" s="66">
        <v>123933.084</v>
      </c>
      <c r="U29" s="66">
        <v>350257.07699999999</v>
      </c>
      <c r="V29" s="66">
        <v>1016989.505</v>
      </c>
      <c r="W29" s="66">
        <v>145310.08600000001</v>
      </c>
      <c r="X29" s="66">
        <v>507746.24400000001</v>
      </c>
      <c r="Y29" s="66">
        <v>1305378.3610499999</v>
      </c>
      <c r="Z29" s="66">
        <v>192106.62</v>
      </c>
      <c r="AA29" s="66">
        <v>668630.86699999997</v>
      </c>
      <c r="AB29" s="66">
        <v>1631101.6407699999</v>
      </c>
      <c r="AC29" s="66">
        <v>238114.98800000001</v>
      </c>
      <c r="AD29" s="66">
        <v>832267.81961999997</v>
      </c>
      <c r="AE29" s="66">
        <v>12506874.93396</v>
      </c>
      <c r="AF29" s="66">
        <v>1668351.2228699999</v>
      </c>
      <c r="AG29" s="66">
        <v>6812821.1205500001</v>
      </c>
      <c r="AH29" s="69">
        <v>2273577.2824300001</v>
      </c>
      <c r="AI29" s="69">
        <v>320014.60100000002</v>
      </c>
      <c r="AJ29" s="69">
        <v>1200099.8978800001</v>
      </c>
      <c r="AK29" s="69">
        <v>2986902.14475</v>
      </c>
      <c r="AL29" s="69">
        <v>404471.06186999998</v>
      </c>
      <c r="AM29" s="69">
        <v>1597190.72</v>
      </c>
      <c r="AN29" s="69">
        <v>3359320.43988</v>
      </c>
      <c r="AO29" s="69">
        <v>444851.14799999999</v>
      </c>
      <c r="AP29" s="69">
        <v>1817817.6510000001</v>
      </c>
      <c r="AQ29" s="69">
        <v>3887075.0669</v>
      </c>
      <c r="AR29" s="69">
        <v>499014.41200000001</v>
      </c>
      <c r="AS29" s="69">
        <v>2197712.8516699998</v>
      </c>
      <c r="AT29" s="69">
        <v>12105701.05109</v>
      </c>
      <c r="AU29" s="69">
        <v>1633590.828</v>
      </c>
      <c r="AV29" s="69">
        <v>6837472.0162500003</v>
      </c>
      <c r="AW29" s="69">
        <v>4792982.7867599996</v>
      </c>
      <c r="AX29" s="69">
        <v>624907.576</v>
      </c>
      <c r="AY29" s="69">
        <v>2718769.7486700001</v>
      </c>
      <c r="AZ29" s="69">
        <v>4098333.6915899999</v>
      </c>
      <c r="BA29" s="69">
        <v>537828.78700000001</v>
      </c>
      <c r="BB29" s="69">
        <v>2327007.29758</v>
      </c>
      <c r="BC29" s="69">
        <v>3214384.5727400002</v>
      </c>
      <c r="BD29" s="69">
        <v>470854.46500000003</v>
      </c>
      <c r="BE29" s="69">
        <v>1791694.97</v>
      </c>
      <c r="BF29" s="24">
        <v>54.266087131131286</v>
      </c>
      <c r="BG29" s="8">
        <v>79.087257629571454</v>
      </c>
      <c r="BH29" s="24">
        <v>41.082902665188158</v>
      </c>
      <c r="BI29" s="8">
        <v>71.573852411415245</v>
      </c>
      <c r="BJ29" s="14">
        <v>-0.19098899416603443</v>
      </c>
      <c r="BK29" s="24">
        <v>48.976824711274482</v>
      </c>
      <c r="BL29" s="8">
        <v>70.253876675205476</v>
      </c>
      <c r="BM29" s="14">
        <v>-2.1122250320964955E-2</v>
      </c>
      <c r="BN29" s="24">
        <v>46.540172380155447</v>
      </c>
      <c r="BO29" s="8">
        <v>76.546167385759006</v>
      </c>
      <c r="BP29" s="14">
        <v>-0.18519611150740703</v>
      </c>
      <c r="BQ29" s="24">
        <v>43.837879222974813</v>
      </c>
      <c r="BR29" s="8">
        <v>72.986329126306785</v>
      </c>
      <c r="BS29" s="14">
        <v>-5.2299292411401764E-2</v>
      </c>
      <c r="BT29" s="24">
        <v>39.692459973471784</v>
      </c>
      <c r="BU29" s="8">
        <v>73.8642649736463</v>
      </c>
      <c r="BV29" s="14">
        <v>-7.7326661377020933E-2</v>
      </c>
      <c r="BW29" s="24">
        <v>47.999820974623951</v>
      </c>
      <c r="BX29" s="8">
        <v>77.749226318654621</v>
      </c>
      <c r="BY29" s="14">
        <v>-1.8492933644210091E-2</v>
      </c>
      <c r="BZ29" s="24">
        <v>47.724076492356289</v>
      </c>
      <c r="CA29" s="8">
        <v>77.681160295508306</v>
      </c>
      <c r="CB29" s="14">
        <v>-2.9542525599958555E-2</v>
      </c>
      <c r="CC29" s="24">
        <v>49.650360148011004</v>
      </c>
      <c r="CD29" s="8">
        <v>77.75422154533203</v>
      </c>
      <c r="CE29" s="14">
        <v>-5.8939524835613941E-3</v>
      </c>
      <c r="CF29" s="24">
        <v>56.035113513753878</v>
      </c>
      <c r="CG29" s="8">
        <v>80.328766409700805</v>
      </c>
      <c r="CH29" s="14">
        <v>0.82873716046526025</v>
      </c>
      <c r="CI29" s="24">
        <v>53.564365373654184</v>
      </c>
      <c r="CJ29" s="8">
        <v>78.947993638914539</v>
      </c>
      <c r="CK29" s="14">
        <v>8.8298246955474197E-2</v>
      </c>
      <c r="CL29" s="24">
        <v>55.167526411055306</v>
      </c>
      <c r="CM29" s="8">
        <v>79.793236523098642</v>
      </c>
      <c r="CN29" s="14">
        <v>0.16813338639682304</v>
      </c>
      <c r="CO29" s="24">
        <v>55.86404264483825</v>
      </c>
      <c r="CP29" s="8">
        <v>80.339537620503506</v>
      </c>
      <c r="CQ29" s="14">
        <v>0.21698196883024523</v>
      </c>
      <c r="CR29" s="24">
        <v>58.056775896311819</v>
      </c>
      <c r="CS29" s="8">
        <v>81.495555048422403</v>
      </c>
      <c r="CT29" s="14">
        <v>0.35345713885252977</v>
      </c>
      <c r="CU29" s="24">
        <v>57.51287705322445</v>
      </c>
      <c r="CV29" s="8">
        <v>80.715633232388882</v>
      </c>
      <c r="CW29" s="14">
        <v>1.0330633939332823</v>
      </c>
      <c r="CX29" s="24">
        <v>56.841752539055463</v>
      </c>
      <c r="CY29" s="8">
        <v>81.310769092777974</v>
      </c>
      <c r="CZ29" s="14">
        <v>0.36607224798787824</v>
      </c>
      <c r="DA29" s="24">
        <v>58.227643252025644</v>
      </c>
      <c r="DB29" s="8">
        <v>81.22654242262351</v>
      </c>
      <c r="DC29" s="14">
        <v>0.37652048048800907</v>
      </c>
      <c r="DD29" s="24">
        <v>57.697155102576936</v>
      </c>
      <c r="DE29" s="8">
        <v>79.189207638241058</v>
      </c>
      <c r="DF29" s="14">
        <v>0.29309831195514519</v>
      </c>
    </row>
    <row r="30" spans="2:110" ht="21">
      <c r="B30" s="3" t="s">
        <v>53</v>
      </c>
      <c r="C30" s="9" t="s">
        <v>54</v>
      </c>
      <c r="D30" s="67">
        <v>37772077.561169997</v>
      </c>
      <c r="E30" s="67">
        <v>6201066.159</v>
      </c>
      <c r="F30" s="67">
        <v>18985121.13109</v>
      </c>
      <c r="G30" s="66">
        <v>1858117.7408799999</v>
      </c>
      <c r="H30" s="66">
        <v>290670.41249999998</v>
      </c>
      <c r="I30" s="66">
        <v>684915.74250000005</v>
      </c>
      <c r="J30" s="66">
        <v>2077978.9521999999</v>
      </c>
      <c r="K30" s="66">
        <v>425639.9325</v>
      </c>
      <c r="L30" s="66">
        <v>955805.8432</v>
      </c>
      <c r="M30" s="66">
        <v>6385074.4083500002</v>
      </c>
      <c r="N30" s="66">
        <v>983261.11399999994</v>
      </c>
      <c r="O30" s="66">
        <v>3166135.9912</v>
      </c>
      <c r="P30" s="66">
        <v>1050915.0677499999</v>
      </c>
      <c r="Q30" s="66">
        <v>166312.56</v>
      </c>
      <c r="R30" s="66">
        <v>509475.64799999999</v>
      </c>
      <c r="S30" s="66">
        <v>947992.52974999999</v>
      </c>
      <c r="T30" s="66">
        <v>140837.215</v>
      </c>
      <c r="U30" s="66">
        <v>474776.73200000002</v>
      </c>
      <c r="V30" s="66">
        <v>1143859.8491499999</v>
      </c>
      <c r="W30" s="66">
        <v>177885.39499999999</v>
      </c>
      <c r="X30" s="66">
        <v>562955.473</v>
      </c>
      <c r="Y30" s="66">
        <v>1431226.5292499999</v>
      </c>
      <c r="Z30" s="66">
        <v>216280.8</v>
      </c>
      <c r="AA30" s="66">
        <v>708149.33600000001</v>
      </c>
      <c r="AB30" s="66">
        <v>1811080.43245</v>
      </c>
      <c r="AC30" s="66">
        <v>281945.14399999997</v>
      </c>
      <c r="AD30" s="66">
        <v>910778.80220000003</v>
      </c>
      <c r="AE30" s="66">
        <v>14163438.30425</v>
      </c>
      <c r="AF30" s="66">
        <v>2270805.7990000001</v>
      </c>
      <c r="AG30" s="66">
        <v>7183701.50495</v>
      </c>
      <c r="AH30" s="69">
        <v>2503249.1647000001</v>
      </c>
      <c r="AI30" s="69">
        <v>400268.31800000003</v>
      </c>
      <c r="AJ30" s="69">
        <v>1244605.344</v>
      </c>
      <c r="AK30" s="69">
        <v>3381670.2129500001</v>
      </c>
      <c r="AL30" s="69">
        <v>544893.59100000001</v>
      </c>
      <c r="AM30" s="69">
        <v>1703058.9764</v>
      </c>
      <c r="AN30" s="69">
        <v>3810401.97921</v>
      </c>
      <c r="AO30" s="69">
        <v>602026.14899999998</v>
      </c>
      <c r="AP30" s="69">
        <v>1925037.7314599999</v>
      </c>
      <c r="AQ30" s="69">
        <v>4468116.9473900003</v>
      </c>
      <c r="AR30" s="69">
        <v>723617.74100000004</v>
      </c>
      <c r="AS30" s="69">
        <v>2310999.45309</v>
      </c>
      <c r="AT30" s="69">
        <v>13287468.15549</v>
      </c>
      <c r="AU30" s="69">
        <v>2230688.9010000001</v>
      </c>
      <c r="AV30" s="69">
        <v>6994562.0492399996</v>
      </c>
      <c r="AW30" s="69">
        <v>5067211.7370999996</v>
      </c>
      <c r="AX30" s="69">
        <v>796980.95299999998</v>
      </c>
      <c r="AY30" s="69">
        <v>2700168.048</v>
      </c>
      <c r="AZ30" s="69">
        <v>4504054.4218499996</v>
      </c>
      <c r="BA30" s="69">
        <v>745982.36899999995</v>
      </c>
      <c r="BB30" s="69">
        <v>2380522.9210000001</v>
      </c>
      <c r="BC30" s="69">
        <v>3716201.9965400002</v>
      </c>
      <c r="BD30" s="69">
        <v>687725.57900000003</v>
      </c>
      <c r="BE30" s="69">
        <v>1913871.08024</v>
      </c>
      <c r="BF30" s="24">
        <v>43.782578698376405</v>
      </c>
      <c r="BG30" s="8">
        <v>75.379099315123682</v>
      </c>
      <c r="BH30" s="24">
        <v>38.567242136355276</v>
      </c>
      <c r="BI30" s="8">
        <v>70.205561957775018</v>
      </c>
      <c r="BJ30" s="14">
        <v>-0.24086875438623764</v>
      </c>
      <c r="BK30" s="24">
        <v>46.716300235017997</v>
      </c>
      <c r="BL30" s="8">
        <v>69.188806394929131</v>
      </c>
      <c r="BM30" s="14">
        <v>-8.4860172169885548E-2</v>
      </c>
      <c r="BN30" s="24">
        <v>45.818957124368161</v>
      </c>
      <c r="BO30" s="8">
        <v>76.30351858182523</v>
      </c>
      <c r="BP30" s="14">
        <v>-0.23175037333696477</v>
      </c>
      <c r="BQ30" s="24">
        <v>50.18105966276196</v>
      </c>
      <c r="BR30" s="8">
        <v>75.389839889008542</v>
      </c>
      <c r="BS30" s="14">
        <v>1.8408096974392354E-3</v>
      </c>
      <c r="BT30" s="24">
        <v>48.897660420697406</v>
      </c>
      <c r="BU30" s="8">
        <v>77.122478188428687</v>
      </c>
      <c r="BV30" s="14">
        <v>-9.5369097690916841E-3</v>
      </c>
      <c r="BW30" s="24">
        <v>42.44170774977853</v>
      </c>
      <c r="BX30" s="8">
        <v>75.98871732329971</v>
      </c>
      <c r="BY30" s="14">
        <v>-7.0420165698891285E-2</v>
      </c>
      <c r="BZ30" s="24">
        <v>44.531174292545764</v>
      </c>
      <c r="CA30" s="8">
        <v>76.603878262142686</v>
      </c>
      <c r="CB30" s="14">
        <v>-6.7725083569792302E-2</v>
      </c>
      <c r="CC30" s="24">
        <v>45.696930273834219</v>
      </c>
      <c r="CD30" s="8">
        <v>76.361240595674047</v>
      </c>
      <c r="CE30" s="14">
        <v>-7.1800427629787403E-2</v>
      </c>
      <c r="CF30" s="24">
        <v>44.03487833080559</v>
      </c>
      <c r="CG30" s="8">
        <v>75.981764823945085</v>
      </c>
      <c r="CH30" s="14">
        <v>-0.81114000394946328</v>
      </c>
      <c r="CI30" s="24">
        <v>44.561973547409437</v>
      </c>
      <c r="CJ30" s="8">
        <v>75.665710549872017</v>
      </c>
      <c r="CK30" s="14">
        <v>-0.12948801029828982</v>
      </c>
      <c r="CL30" s="24">
        <v>44.078328445307804</v>
      </c>
      <c r="CM30" s="8">
        <v>75.760449802095764</v>
      </c>
      <c r="CN30" s="14">
        <v>-0.19220918978967766</v>
      </c>
      <c r="CO30" s="24">
        <v>44.486631929286432</v>
      </c>
      <c r="CP30" s="8">
        <v>76.176852763594823</v>
      </c>
      <c r="CQ30" s="14">
        <v>-0.20239551091485913</v>
      </c>
      <c r="CR30" s="24">
        <v>43.382423309460101</v>
      </c>
      <c r="CS30" s="8">
        <v>76.154562677320044</v>
      </c>
      <c r="CT30" s="14">
        <v>-0.29020405496350832</v>
      </c>
      <c r="CU30" s="24">
        <v>44.031822808737992</v>
      </c>
      <c r="CV30" s="8">
        <v>75.819748286175709</v>
      </c>
      <c r="CW30" s="14">
        <v>-0.79389819772956638</v>
      </c>
      <c r="CX30" s="24">
        <v>45.389070389482114</v>
      </c>
      <c r="CY30" s="8">
        <v>77.210552001870496</v>
      </c>
      <c r="CZ30" s="14">
        <v>-0.22921331602194356</v>
      </c>
      <c r="DA30" s="24">
        <v>43.995187547599926</v>
      </c>
      <c r="DB30" s="8">
        <v>76.140057354580719</v>
      </c>
      <c r="DC30" s="14">
        <v>-0.26639993838659159</v>
      </c>
      <c r="DD30" s="24">
        <v>42.761217280879293</v>
      </c>
      <c r="DE30" s="8">
        <v>73.565249764700113</v>
      </c>
      <c r="DF30" s="14">
        <v>-0.28154812572685389</v>
      </c>
    </row>
    <row r="31" spans="2:110" ht="21">
      <c r="B31" s="3" t="s">
        <v>55</v>
      </c>
      <c r="C31" s="9" t="s">
        <v>56</v>
      </c>
      <c r="D31" s="67">
        <v>55342886.982189998</v>
      </c>
      <c r="E31" s="67">
        <v>8114137.9602499995</v>
      </c>
      <c r="F31" s="67">
        <v>29373789.358989999</v>
      </c>
      <c r="G31" s="66">
        <v>3172475.22309</v>
      </c>
      <c r="H31" s="66">
        <v>433507.61635000003</v>
      </c>
      <c r="I31" s="66">
        <v>1456968.06599</v>
      </c>
      <c r="J31" s="66">
        <v>2962253.5129999998</v>
      </c>
      <c r="K31" s="66">
        <v>571665.88989999995</v>
      </c>
      <c r="L31" s="66">
        <v>1396428.4624999999</v>
      </c>
      <c r="M31" s="66">
        <v>9206707.1230299994</v>
      </c>
      <c r="N31" s="66">
        <v>1301773.7120000001</v>
      </c>
      <c r="O31" s="66">
        <v>4791439.0780999996</v>
      </c>
      <c r="P31" s="66">
        <v>1549343.3154</v>
      </c>
      <c r="Q31" s="66">
        <v>245980.05600000001</v>
      </c>
      <c r="R31" s="66">
        <v>739665.3</v>
      </c>
      <c r="S31" s="66">
        <v>1214533.4983999999</v>
      </c>
      <c r="T31" s="66">
        <v>174780.495</v>
      </c>
      <c r="U31" s="66">
        <v>608975.45649999997</v>
      </c>
      <c r="V31" s="66">
        <v>1645151.5719999999</v>
      </c>
      <c r="W31" s="66">
        <v>225517.761</v>
      </c>
      <c r="X31" s="66">
        <v>856739.64</v>
      </c>
      <c r="Y31" s="66">
        <v>2136398.2136300001</v>
      </c>
      <c r="Z31" s="66">
        <v>286045.22899999999</v>
      </c>
      <c r="AA31" s="66">
        <v>1150613.5419999999</v>
      </c>
      <c r="AB31" s="66">
        <v>2661280.5236</v>
      </c>
      <c r="AC31" s="66">
        <v>369450.17099999997</v>
      </c>
      <c r="AD31" s="66">
        <v>1435445.1396000001</v>
      </c>
      <c r="AE31" s="66">
        <v>20831895.536359999</v>
      </c>
      <c r="AF31" s="66">
        <v>2944353.7390000001</v>
      </c>
      <c r="AG31" s="66">
        <v>11202536.4947</v>
      </c>
      <c r="AH31" s="69">
        <v>3714658.2453700001</v>
      </c>
      <c r="AI31" s="69">
        <v>517304.46399999998</v>
      </c>
      <c r="AJ31" s="69">
        <v>1969579.6780000001</v>
      </c>
      <c r="AK31" s="69">
        <v>5115684.7950499998</v>
      </c>
      <c r="AL31" s="69">
        <v>720303.61499999999</v>
      </c>
      <c r="AM31" s="69">
        <v>2721242.4504999998</v>
      </c>
      <c r="AN31" s="69">
        <v>5688028.1936900001</v>
      </c>
      <c r="AO31" s="69">
        <v>805435.59</v>
      </c>
      <c r="AP31" s="69">
        <v>3077095.6370000001</v>
      </c>
      <c r="AQ31" s="69">
        <v>6313524.3022499997</v>
      </c>
      <c r="AR31" s="69">
        <v>901310.07</v>
      </c>
      <c r="AS31" s="69">
        <v>3434618.7291999999</v>
      </c>
      <c r="AT31" s="69">
        <v>19169555.586709999</v>
      </c>
      <c r="AU31" s="69">
        <v>2862837.003</v>
      </c>
      <c r="AV31" s="69">
        <v>10526417.2577</v>
      </c>
      <c r="AW31" s="69">
        <v>7392632.6355999997</v>
      </c>
      <c r="AX31" s="69">
        <v>1050469.93</v>
      </c>
      <c r="AY31" s="69">
        <v>4097762.6565</v>
      </c>
      <c r="AZ31" s="69">
        <v>6629373.9660799997</v>
      </c>
      <c r="BA31" s="69">
        <v>978245.44099999999</v>
      </c>
      <c r="BB31" s="69">
        <v>3649215.9071999998</v>
      </c>
      <c r="BC31" s="69">
        <v>5147548.9850300001</v>
      </c>
      <c r="BD31" s="69">
        <v>834121.63199999998</v>
      </c>
      <c r="BE31" s="69">
        <v>2779438.6940000001</v>
      </c>
      <c r="BF31" s="24">
        <v>52.196821664686652</v>
      </c>
      <c r="BG31" s="8">
        <v>78.355330527741486</v>
      </c>
      <c r="BH31" s="24">
        <v>51.185710049053228</v>
      </c>
      <c r="BI31" s="8">
        <v>77.068860477834264</v>
      </c>
      <c r="BJ31" s="14">
        <v>3.2522537860206174E-2</v>
      </c>
      <c r="BK31" s="24">
        <v>50.461355182656476</v>
      </c>
      <c r="BL31" s="8">
        <v>70.953329081866428</v>
      </c>
      <c r="BM31" s="14">
        <v>1.1411925872725269E-2</v>
      </c>
      <c r="BN31" s="24">
        <v>52.750735092106098</v>
      </c>
      <c r="BO31" s="8">
        <v>78.63567617209975</v>
      </c>
      <c r="BP31" s="14">
        <v>0.15042393102866933</v>
      </c>
      <c r="BQ31" s="24">
        <v>49.267699921035614</v>
      </c>
      <c r="BR31" s="8">
        <v>75.043756407654598</v>
      </c>
      <c r="BS31" s="14">
        <v>-7.2955382251880399E-3</v>
      </c>
      <c r="BT31" s="24">
        <v>50.528240348574926</v>
      </c>
      <c r="BU31" s="8">
        <v>77.699627713767995</v>
      </c>
      <c r="BV31" s="14">
        <v>3.9090141649219083E-3</v>
      </c>
      <c r="BW31" s="24">
        <v>52.460982720625822</v>
      </c>
      <c r="BX31" s="8">
        <v>79.162280545125142</v>
      </c>
      <c r="BY31" s="14">
        <v>2.2503939853166215E-2</v>
      </c>
      <c r="BZ31" s="24">
        <v>54.862181408899033</v>
      </c>
      <c r="CA31" s="8">
        <v>80.089549810015399</v>
      </c>
      <c r="CB31" s="14">
        <v>6.2869087737405308E-2</v>
      </c>
      <c r="CC31" s="24">
        <v>54.692081616150247</v>
      </c>
      <c r="CD31" s="8">
        <v>79.530659267036157</v>
      </c>
      <c r="CE31" s="14">
        <v>7.959710684622584E-2</v>
      </c>
      <c r="CF31" s="24">
        <v>52.883930515244934</v>
      </c>
      <c r="CG31" s="8">
        <v>79.187272323735783</v>
      </c>
      <c r="CH31" s="14">
        <v>0.39423428282121903</v>
      </c>
      <c r="CI31" s="24">
        <v>54.251957668593057</v>
      </c>
      <c r="CJ31" s="8">
        <v>79.198690632046336</v>
      </c>
      <c r="CK31" s="14">
        <v>0.10284215762218736</v>
      </c>
      <c r="CL31" s="24">
        <v>53.179756038526818</v>
      </c>
      <c r="CM31" s="8">
        <v>79.070347997932387</v>
      </c>
      <c r="CN31" s="14">
        <v>0.10616004068200113</v>
      </c>
      <c r="CO31" s="24">
        <v>52.8994788519203</v>
      </c>
      <c r="CP31" s="8">
        <v>79.254884432124626</v>
      </c>
      <c r="CQ31" s="14">
        <v>0.10986859497812032</v>
      </c>
      <c r="CR31" s="24">
        <v>51.785431253827866</v>
      </c>
      <c r="CS31" s="8">
        <v>79.212987303520848</v>
      </c>
      <c r="CT31" s="14">
        <v>7.5161744816465162E-2</v>
      </c>
      <c r="CU31" s="24">
        <v>51.738040261526756</v>
      </c>
      <c r="CV31" s="8">
        <v>78.618398401746916</v>
      </c>
      <c r="CW31" s="14">
        <v>0.22544060399232851</v>
      </c>
      <c r="CX31" s="24">
        <v>52.05074587299184</v>
      </c>
      <c r="CY31" s="8">
        <v>79.595523078063636</v>
      </c>
      <c r="CZ31" s="14">
        <v>0.10082731912775619</v>
      </c>
      <c r="DA31" s="24">
        <v>51.605831883970623</v>
      </c>
      <c r="DB31" s="8">
        <v>78.859997579871305</v>
      </c>
      <c r="DC31" s="14">
        <v>7.0841766207831863E-2</v>
      </c>
      <c r="DD31" s="24">
        <v>51.662437164157318</v>
      </c>
      <c r="DE31" s="8">
        <v>76.916903088668676</v>
      </c>
      <c r="DF31" s="14">
        <v>6.0339079584911658E-2</v>
      </c>
    </row>
    <row r="32" spans="2:110" ht="21">
      <c r="B32" s="3" t="s">
        <v>57</v>
      </c>
      <c r="C32" s="9" t="s">
        <v>58</v>
      </c>
      <c r="D32" s="67">
        <v>116562641.78639001</v>
      </c>
      <c r="E32" s="67">
        <v>18397745.90955</v>
      </c>
      <c r="F32" s="67">
        <v>58714037.119060002</v>
      </c>
      <c r="G32" s="66">
        <v>6113117.94453</v>
      </c>
      <c r="H32" s="66">
        <v>856427.37704000005</v>
      </c>
      <c r="I32" s="66">
        <v>2543416.9213200002</v>
      </c>
      <c r="J32" s="66">
        <v>6409567.4705600003</v>
      </c>
      <c r="K32" s="66">
        <v>1220153.7723300001</v>
      </c>
      <c r="L32" s="66">
        <v>2924322.8292999999</v>
      </c>
      <c r="M32" s="66">
        <v>22677086.03664</v>
      </c>
      <c r="N32" s="66">
        <v>3407742.1372000002</v>
      </c>
      <c r="O32" s="66">
        <v>11348567.4429</v>
      </c>
      <c r="P32" s="66">
        <v>3148790.6397000002</v>
      </c>
      <c r="Q32" s="66">
        <v>493636.87420000002</v>
      </c>
      <c r="R32" s="66">
        <v>1531925.0527999999</v>
      </c>
      <c r="S32" s="66">
        <v>3389555.2939200001</v>
      </c>
      <c r="T32" s="66">
        <v>493977.60800000001</v>
      </c>
      <c r="U32" s="66">
        <v>1677689.1897</v>
      </c>
      <c r="V32" s="66">
        <v>4357657.1856199997</v>
      </c>
      <c r="W32" s="66">
        <v>626682.89599999995</v>
      </c>
      <c r="X32" s="66">
        <v>2181743.5314000002</v>
      </c>
      <c r="Y32" s="66">
        <v>5231697.591</v>
      </c>
      <c r="Z32" s="66">
        <v>791006.70200000005</v>
      </c>
      <c r="AA32" s="66">
        <v>2647267.889</v>
      </c>
      <c r="AB32" s="66">
        <v>6549385.3263999997</v>
      </c>
      <c r="AC32" s="66">
        <v>1002438.057</v>
      </c>
      <c r="AD32" s="66">
        <v>3309941.78</v>
      </c>
      <c r="AE32" s="66">
        <v>47161668.902690001</v>
      </c>
      <c r="AF32" s="66">
        <v>7358849.1409799997</v>
      </c>
      <c r="AG32" s="66">
        <v>23923246.5407</v>
      </c>
      <c r="AH32" s="69">
        <v>8778357.3657099996</v>
      </c>
      <c r="AI32" s="69">
        <v>1347657.8634800001</v>
      </c>
      <c r="AJ32" s="69">
        <v>4403884.9919999996</v>
      </c>
      <c r="AK32" s="69">
        <v>12027584.9057</v>
      </c>
      <c r="AL32" s="69">
        <v>1870503.7560000001</v>
      </c>
      <c r="AM32" s="69">
        <v>6049489.4711999996</v>
      </c>
      <c r="AN32" s="69">
        <v>12657479.988980001</v>
      </c>
      <c r="AO32" s="69">
        <v>1970884.5112000001</v>
      </c>
      <c r="AP32" s="69">
        <v>6426201.5160999997</v>
      </c>
      <c r="AQ32" s="69">
        <v>13698246.6423</v>
      </c>
      <c r="AR32" s="69">
        <v>2169803.0103000002</v>
      </c>
      <c r="AS32" s="69">
        <v>7043670.5614</v>
      </c>
      <c r="AT32" s="69">
        <v>34201201.43197</v>
      </c>
      <c r="AU32" s="69">
        <v>5554573.4819999998</v>
      </c>
      <c r="AV32" s="69">
        <v>17974483.38484</v>
      </c>
      <c r="AW32" s="69">
        <v>13918761.44414</v>
      </c>
      <c r="AX32" s="69">
        <v>2181121.7949999999</v>
      </c>
      <c r="AY32" s="69">
        <v>7289356.4328399999</v>
      </c>
      <c r="AZ32" s="69">
        <v>11107908.48373</v>
      </c>
      <c r="BA32" s="69">
        <v>1765143.3829999999</v>
      </c>
      <c r="BB32" s="69">
        <v>5919457.7640000004</v>
      </c>
      <c r="BC32" s="69">
        <v>9174531.5041000005</v>
      </c>
      <c r="BD32" s="69">
        <v>1608308.304</v>
      </c>
      <c r="BE32" s="69">
        <v>4765669.1880000001</v>
      </c>
      <c r="BF32" s="24">
        <v>45.937883235955624</v>
      </c>
      <c r="BG32" s="8">
        <v>76.141459596746614</v>
      </c>
      <c r="BH32" s="24">
        <v>47.03234161873371</v>
      </c>
      <c r="BI32" s="8">
        <v>74.809805923961889</v>
      </c>
      <c r="BJ32" s="14">
        <v>-7.1166965852836273E-2</v>
      </c>
      <c r="BK32" s="24">
        <v>49.625529319628939</v>
      </c>
      <c r="BL32" s="8">
        <v>70.559520788460475</v>
      </c>
      <c r="BM32" s="14">
        <v>-9.4827831443842613E-3</v>
      </c>
      <c r="BN32" s="24">
        <v>47.611299678122727</v>
      </c>
      <c r="BO32" s="8">
        <v>76.906542122187531</v>
      </c>
      <c r="BP32" s="14">
        <v>-0.15379135767922886</v>
      </c>
      <c r="BQ32" s="24">
        <v>50.81390532235789</v>
      </c>
      <c r="BR32" s="8">
        <v>75.629633060337426</v>
      </c>
      <c r="BS32" s="14">
        <v>8.1009821280667079E-3</v>
      </c>
      <c r="BT32" s="24">
        <v>49.267902595341909</v>
      </c>
      <c r="BU32" s="8">
        <v>77.253526713989046</v>
      </c>
      <c r="BV32" s="14">
        <v>-7.2977261855910113E-3</v>
      </c>
      <c r="BW32" s="24">
        <v>47.799014606529028</v>
      </c>
      <c r="BX32" s="8">
        <v>77.68562174583387</v>
      </c>
      <c r="BY32" s="14">
        <v>-2.5390445737555369E-2</v>
      </c>
      <c r="BZ32" s="24">
        <v>45.687673638765823</v>
      </c>
      <c r="CA32" s="8">
        <v>76.994079993769759</v>
      </c>
      <c r="CB32" s="14">
        <v>-6.48746808809052E-2</v>
      </c>
      <c r="CC32" s="24">
        <v>46.812792572876681</v>
      </c>
      <c r="CD32" s="8">
        <v>76.754411835452615</v>
      </c>
      <c r="CE32" s="14">
        <v>-6.2802615031272824E-2</v>
      </c>
      <c r="CF32" s="24">
        <v>45.398820886358934</v>
      </c>
      <c r="CG32" s="8">
        <v>76.475843511694052</v>
      </c>
      <c r="CH32" s="14">
        <v>-0.67615190441783157</v>
      </c>
      <c r="CI32" s="24">
        <v>47.038785091048773</v>
      </c>
      <c r="CJ32" s="8">
        <v>76.568759073124738</v>
      </c>
      <c r="CK32" s="14">
        <v>-8.0528881265115593E-2</v>
      </c>
      <c r="CL32" s="24">
        <v>45.78883993450853</v>
      </c>
      <c r="CM32" s="8">
        <v>76.382508136799373</v>
      </c>
      <c r="CN32" s="14">
        <v>-0.157293556391643</v>
      </c>
      <c r="CO32" s="24">
        <v>45.448972575731652</v>
      </c>
      <c r="CP32" s="8">
        <v>76.528947008612235</v>
      </c>
      <c r="CQ32" s="14">
        <v>-0.18132070828706576</v>
      </c>
      <c r="CR32" s="24">
        <v>44.193241888517676</v>
      </c>
      <c r="CS32" s="8">
        <v>76.449674561777201</v>
      </c>
      <c r="CT32" s="14">
        <v>-0.25252209995172425</v>
      </c>
      <c r="CU32" s="24">
        <v>45.609491112508564</v>
      </c>
      <c r="CV32" s="8">
        <v>76.392706628933439</v>
      </c>
      <c r="CW32" s="14">
        <v>-0.48652591915179982</v>
      </c>
      <c r="CX32" s="24">
        <v>44.715079137435701</v>
      </c>
      <c r="CY32" s="8">
        <v>76.969253901157401</v>
      </c>
      <c r="CZ32" s="14">
        <v>-0.23237494340683995</v>
      </c>
      <c r="DA32" s="24">
        <v>46.485675314347503</v>
      </c>
      <c r="DB32" s="8">
        <v>77.030123629915451</v>
      </c>
      <c r="DC32" s="14">
        <v>-0.12516427906722671</v>
      </c>
      <c r="DD32" s="24">
        <v>45.954349161327151</v>
      </c>
      <c r="DE32" s="8">
        <v>74.767587334304309</v>
      </c>
      <c r="DF32" s="14">
        <v>-0.1259179777648243</v>
      </c>
    </row>
    <row r="33" spans="2:110" ht="21">
      <c r="B33" s="3" t="s">
        <v>59</v>
      </c>
      <c r="C33" s="9" t="s">
        <v>60</v>
      </c>
      <c r="D33" s="67">
        <v>27297979.99219</v>
      </c>
      <c r="E33" s="67">
        <v>4320445.9840399995</v>
      </c>
      <c r="F33" s="67">
        <v>14428598.15797</v>
      </c>
      <c r="G33" s="66">
        <v>1133275.81852</v>
      </c>
      <c r="H33" s="66">
        <v>158032.58403999999</v>
      </c>
      <c r="I33" s="66">
        <v>504727.28857999999</v>
      </c>
      <c r="J33" s="66">
        <v>1092398.12897</v>
      </c>
      <c r="K33" s="66">
        <v>212944.72200000001</v>
      </c>
      <c r="L33" s="66">
        <v>540264.79590000003</v>
      </c>
      <c r="M33" s="66">
        <v>4750022.5695000002</v>
      </c>
      <c r="N33" s="66">
        <v>767782.01500000001</v>
      </c>
      <c r="O33" s="66">
        <v>2428087.4920000001</v>
      </c>
      <c r="P33" s="66">
        <v>607653.25450000004</v>
      </c>
      <c r="Q33" s="66">
        <v>111028.902</v>
      </c>
      <c r="R33" s="66">
        <v>300545.99400000001</v>
      </c>
      <c r="S33" s="66">
        <v>693899.25600000005</v>
      </c>
      <c r="T33" s="66">
        <v>112950.07399999999</v>
      </c>
      <c r="U33" s="66">
        <v>338931.88299999997</v>
      </c>
      <c r="V33" s="66">
        <v>898527.69499999995</v>
      </c>
      <c r="W33" s="66">
        <v>143358.87100000001</v>
      </c>
      <c r="X33" s="66">
        <v>455416.96</v>
      </c>
      <c r="Y33" s="66">
        <v>1113389.5449999999</v>
      </c>
      <c r="Z33" s="66">
        <v>168828.77299999999</v>
      </c>
      <c r="AA33" s="66">
        <v>581033.92299999995</v>
      </c>
      <c r="AB33" s="66">
        <v>1436552.8189999999</v>
      </c>
      <c r="AC33" s="66">
        <v>231615.39499999999</v>
      </c>
      <c r="AD33" s="66">
        <v>752158.73199999996</v>
      </c>
      <c r="AE33" s="66">
        <v>10926691.78459</v>
      </c>
      <c r="AF33" s="66">
        <v>1716343.675</v>
      </c>
      <c r="AG33" s="66">
        <v>5813846.8103599995</v>
      </c>
      <c r="AH33" s="69">
        <v>1908252.3207</v>
      </c>
      <c r="AI33" s="69">
        <v>307295.78999999998</v>
      </c>
      <c r="AJ33" s="69">
        <v>994676.74789999996</v>
      </c>
      <c r="AK33" s="69">
        <v>2620553.9193000002</v>
      </c>
      <c r="AL33" s="69">
        <v>408982.13</v>
      </c>
      <c r="AM33" s="69">
        <v>1395543.325</v>
      </c>
      <c r="AN33" s="69">
        <v>2926278.4462299999</v>
      </c>
      <c r="AO33" s="69">
        <v>466847.75799999997</v>
      </c>
      <c r="AP33" s="69">
        <v>1553935.3404600001</v>
      </c>
      <c r="AQ33" s="69">
        <v>3471607.0983600002</v>
      </c>
      <c r="AR33" s="69">
        <v>533217.99699999997</v>
      </c>
      <c r="AS33" s="69">
        <v>1869691.3970000001</v>
      </c>
      <c r="AT33" s="69">
        <v>9395591.6906100009</v>
      </c>
      <c r="AU33" s="69">
        <v>1465342.9879999999</v>
      </c>
      <c r="AV33" s="69">
        <v>5141671.7711300002</v>
      </c>
      <c r="AW33" s="69">
        <v>3909622.5650800001</v>
      </c>
      <c r="AX33" s="69">
        <v>575336.19200000004</v>
      </c>
      <c r="AY33" s="69">
        <v>2165001.2675999999</v>
      </c>
      <c r="AZ33" s="69">
        <v>3073457.8163299998</v>
      </c>
      <c r="BA33" s="69">
        <v>486204.89600000001</v>
      </c>
      <c r="BB33" s="69">
        <v>1673339.81033</v>
      </c>
      <c r="BC33" s="69">
        <v>2412511.3092</v>
      </c>
      <c r="BD33" s="69">
        <v>403801.9</v>
      </c>
      <c r="BE33" s="69">
        <v>1303330.6932000001</v>
      </c>
      <c r="BF33" s="24">
        <v>48.241971471942492</v>
      </c>
      <c r="BG33" s="8">
        <v>76.956446679010142</v>
      </c>
      <c r="BH33" s="24">
        <v>49.506234091540911</v>
      </c>
      <c r="BI33" s="8">
        <v>76.155378355169432</v>
      </c>
      <c r="BJ33" s="14">
        <v>-9.4934580743830637E-3</v>
      </c>
      <c r="BK33" s="24">
        <v>52.106283965357292</v>
      </c>
      <c r="BL33" s="8">
        <v>71.728354868150817</v>
      </c>
      <c r="BM33" s="14">
        <v>3.9867834050537482E-2</v>
      </c>
      <c r="BN33" s="24">
        <v>44.844898638535376</v>
      </c>
      <c r="BO33" s="8">
        <v>75.97580209960681</v>
      </c>
      <c r="BP33" s="14">
        <v>-0.29563807487186922</v>
      </c>
      <c r="BQ33" s="24">
        <v>43.935721431740319</v>
      </c>
      <c r="BR33" s="8">
        <v>73.023402768472053</v>
      </c>
      <c r="BS33" s="14">
        <v>-5.044148850625238E-2</v>
      </c>
      <c r="BT33" s="24">
        <v>42.913936099736603</v>
      </c>
      <c r="BU33" s="8">
        <v>75.004517828092887</v>
      </c>
      <c r="BV33" s="14">
        <v>-6.0450122406644151E-2</v>
      </c>
      <c r="BW33" s="24">
        <v>42.660460770151225</v>
      </c>
      <c r="BX33" s="8">
        <v>76.05800642277427</v>
      </c>
      <c r="BY33" s="14">
        <v>-7.4244585262812954E-2</v>
      </c>
      <c r="BZ33" s="24">
        <v>47.143798675270489</v>
      </c>
      <c r="CA33" s="8">
        <v>77.485375135930212</v>
      </c>
      <c r="CB33" s="14">
        <v>-3.8542087622494545E-2</v>
      </c>
      <c r="CC33" s="24">
        <v>45.96713283259853</v>
      </c>
      <c r="CD33" s="8">
        <v>76.456445779245414</v>
      </c>
      <c r="CE33" s="14">
        <v>-7.4559213822388823E-2</v>
      </c>
      <c r="CF33" s="24">
        <v>47.417698575782694</v>
      </c>
      <c r="CG33" s="8">
        <v>77.207167888556455</v>
      </c>
      <c r="CH33" s="14">
        <v>-0.37569360848118677</v>
      </c>
      <c r="CI33" s="24">
        <v>46.569548905771192</v>
      </c>
      <c r="CJ33" s="8">
        <v>76.397674985092337</v>
      </c>
      <c r="CK33" s="14">
        <v>-8.6854444746145745E-2</v>
      </c>
      <c r="CL33" s="24">
        <v>48.410031473867889</v>
      </c>
      <c r="CM33" s="8">
        <v>77.33575168658399</v>
      </c>
      <c r="CN33" s="14">
        <v>-5.5651583519117608E-2</v>
      </c>
      <c r="CO33" s="24">
        <v>46.456792778926534</v>
      </c>
      <c r="CP33" s="8">
        <v>76.897680985367728</v>
      </c>
      <c r="CQ33" s="14">
        <v>-0.13972278023405332</v>
      </c>
      <c r="CR33" s="24">
        <v>47.929311826201527</v>
      </c>
      <c r="CS33" s="8">
        <v>77.809483856052537</v>
      </c>
      <c r="CT33" s="14">
        <v>-9.6590847056463314E-2</v>
      </c>
      <c r="CU33" s="24">
        <v>49.54348304347247</v>
      </c>
      <c r="CV33" s="8">
        <v>77.82140586298685</v>
      </c>
      <c r="CW33" s="14">
        <v>-5.842388136794395E-2</v>
      </c>
      <c r="CX33" s="24">
        <v>50.401064427969978</v>
      </c>
      <c r="CY33" s="8">
        <v>79.004914523046367</v>
      </c>
      <c r="CZ33" s="14">
        <v>2.0986436618704113E-2</v>
      </c>
      <c r="DA33" s="24">
        <v>47.760611615998378</v>
      </c>
      <c r="DB33" s="8">
        <v>77.485768431889881</v>
      </c>
      <c r="DC33" s="14">
        <v>-9.2182911721981411E-2</v>
      </c>
      <c r="DD33" s="24">
        <v>50.14675455061203</v>
      </c>
      <c r="DE33" s="8">
        <v>76.346190002554053</v>
      </c>
      <c r="DF33" s="14">
        <v>5.0314048189975501E-3</v>
      </c>
    </row>
    <row r="34" spans="2:110" ht="21">
      <c r="B34" s="3" t="s">
        <v>10</v>
      </c>
      <c r="C34" s="9" t="s">
        <v>9</v>
      </c>
      <c r="D34" s="67">
        <v>21244725.25296</v>
      </c>
      <c r="E34" s="67">
        <v>3055647.4676199998</v>
      </c>
      <c r="F34" s="67">
        <v>11505417.839600001</v>
      </c>
      <c r="G34" s="66">
        <v>1466741.0891</v>
      </c>
      <c r="H34" s="66">
        <v>180709.82362000001</v>
      </c>
      <c r="I34" s="66">
        <v>765547.08097999997</v>
      </c>
      <c r="J34" s="66">
        <v>957268.41602</v>
      </c>
      <c r="K34" s="66">
        <v>158349.80300000001</v>
      </c>
      <c r="L34" s="66">
        <v>498382.44062000001</v>
      </c>
      <c r="M34" s="66">
        <v>3839271.9731999999</v>
      </c>
      <c r="N34" s="66">
        <v>549769.70200000005</v>
      </c>
      <c r="O34" s="66">
        <v>2004580.2409999999</v>
      </c>
      <c r="P34" s="66">
        <v>531831.58360000001</v>
      </c>
      <c r="Q34" s="66">
        <v>77461.236000000004</v>
      </c>
      <c r="R34" s="66">
        <v>270772.92499999999</v>
      </c>
      <c r="S34" s="66">
        <v>586523.90005000005</v>
      </c>
      <c r="T34" s="66">
        <v>82353.633000000002</v>
      </c>
      <c r="U34" s="66">
        <v>299581.89799999999</v>
      </c>
      <c r="V34" s="66">
        <v>723113.52049999998</v>
      </c>
      <c r="W34" s="66">
        <v>94674.152000000002</v>
      </c>
      <c r="X34" s="66">
        <v>381451.80499999999</v>
      </c>
      <c r="Y34" s="66">
        <v>868738.36705</v>
      </c>
      <c r="Z34" s="66">
        <v>130432.791</v>
      </c>
      <c r="AA34" s="66">
        <v>451575.52799999999</v>
      </c>
      <c r="AB34" s="66">
        <v>1129064.602</v>
      </c>
      <c r="AC34" s="66">
        <v>164847.89000000001</v>
      </c>
      <c r="AD34" s="66">
        <v>601198.08499999996</v>
      </c>
      <c r="AE34" s="66">
        <v>7954496.5205800002</v>
      </c>
      <c r="AF34" s="66">
        <v>1130527.3529999999</v>
      </c>
      <c r="AG34" s="66">
        <v>4310519.5369999995</v>
      </c>
      <c r="AH34" s="69">
        <v>1463395.7178400001</v>
      </c>
      <c r="AI34" s="69">
        <v>217250.93599999999</v>
      </c>
      <c r="AJ34" s="69">
        <v>772364.45700000005</v>
      </c>
      <c r="AK34" s="69">
        <v>1966929.79959</v>
      </c>
      <c r="AL34" s="69">
        <v>286573.52299999999</v>
      </c>
      <c r="AM34" s="69">
        <v>1050396.0020000001</v>
      </c>
      <c r="AN34" s="69">
        <v>2061855.92295</v>
      </c>
      <c r="AO34" s="69">
        <v>293038.16399999999</v>
      </c>
      <c r="AP34" s="69">
        <v>1118970.581</v>
      </c>
      <c r="AQ34" s="69">
        <v>2462315.0802000002</v>
      </c>
      <c r="AR34" s="69">
        <v>333664.73</v>
      </c>
      <c r="AS34" s="69">
        <v>1368788.497</v>
      </c>
      <c r="AT34" s="69">
        <v>7026947.2540600002</v>
      </c>
      <c r="AU34" s="69">
        <v>1036290.786</v>
      </c>
      <c r="AV34" s="69">
        <v>3926388.54</v>
      </c>
      <c r="AW34" s="69">
        <v>2861772.4320499999</v>
      </c>
      <c r="AX34" s="69">
        <v>400494.94099999999</v>
      </c>
      <c r="AY34" s="69">
        <v>1610194.013</v>
      </c>
      <c r="AZ34" s="69">
        <v>2349793.3275100002</v>
      </c>
      <c r="BA34" s="69">
        <v>342604.06199999998</v>
      </c>
      <c r="BB34" s="69">
        <v>1319883.6140000001</v>
      </c>
      <c r="BC34" s="69">
        <v>1815381.4945</v>
      </c>
      <c r="BD34" s="69">
        <v>293191.783</v>
      </c>
      <c r="BE34" s="69">
        <v>996310.91299999994</v>
      </c>
      <c r="BF34" s="24">
        <v>54.061650559515648</v>
      </c>
      <c r="BG34" s="8">
        <v>79.014945657136238</v>
      </c>
      <c r="BH34" s="24">
        <v>58.234328983450794</v>
      </c>
      <c r="BI34" s="8">
        <v>80.902667896897469</v>
      </c>
      <c r="BJ34" s="14">
        <v>0.2910518655260706</v>
      </c>
      <c r="BK34" s="24">
        <v>60.935267098335629</v>
      </c>
      <c r="BL34" s="8">
        <v>75.888224685428298</v>
      </c>
      <c r="BM34" s="14">
        <v>0.23237726585474383</v>
      </c>
      <c r="BN34" s="24">
        <v>52.279461602046133</v>
      </c>
      <c r="BO34" s="8">
        <v>78.477118865149947</v>
      </c>
      <c r="BP34" s="14">
        <v>0.13453422341665561</v>
      </c>
      <c r="BQ34" s="24">
        <v>56.425644679100017</v>
      </c>
      <c r="BR34" s="8">
        <v>77.755991607038226</v>
      </c>
      <c r="BS34" s="14">
        <v>5.8228276367599828E-2</v>
      </c>
      <c r="BT34" s="24">
        <v>52.613798376520528</v>
      </c>
      <c r="BU34" s="8">
        <v>78.437818344792859</v>
      </c>
      <c r="BV34" s="14">
        <v>2.4266952899009417E-2</v>
      </c>
      <c r="BW34" s="24">
        <v>55.471136045446812</v>
      </c>
      <c r="BX34" s="8">
        <v>80.115733954828258</v>
      </c>
      <c r="BY34" s="14">
        <v>5.6665285577521221E-2</v>
      </c>
      <c r="BZ34" s="24">
        <v>47.451484007815118</v>
      </c>
      <c r="CA34" s="8">
        <v>77.589187861763193</v>
      </c>
      <c r="CB34" s="14">
        <v>-3.4369024569540933E-2</v>
      </c>
      <c r="CC34" s="24">
        <v>51.712125476749783</v>
      </c>
      <c r="CD34" s="8">
        <v>78.480679309097596</v>
      </c>
      <c r="CE34" s="14">
        <v>3.1737185655735828E-2</v>
      </c>
      <c r="CF34" s="24">
        <v>52.980477292628066</v>
      </c>
      <c r="CG34" s="8">
        <v>79.222245721172229</v>
      </c>
      <c r="CH34" s="14">
        <v>0.40343649065739451</v>
      </c>
      <c r="CI34" s="24">
        <v>51.093004456469579</v>
      </c>
      <c r="CJ34" s="8">
        <v>78.046932420744994</v>
      </c>
      <c r="CK34" s="14">
        <v>2.7084033889240695E-2</v>
      </c>
      <c r="CL34" s="24">
        <v>51.791382399407716</v>
      </c>
      <c r="CM34" s="8">
        <v>78.565440898886607</v>
      </c>
      <c r="CN34" s="14">
        <v>5.9816607585238282E-2</v>
      </c>
      <c r="CO34" s="24">
        <v>52.877157026964248</v>
      </c>
      <c r="CP34" s="8">
        <v>79.246717484033695</v>
      </c>
      <c r="CQ34" s="14">
        <v>0.10207935068523755</v>
      </c>
      <c r="CR34" s="24">
        <v>55.049342006521186</v>
      </c>
      <c r="CS34" s="8">
        <v>80.400945840493279</v>
      </c>
      <c r="CT34" s="14">
        <v>0.21487200424831793</v>
      </c>
      <c r="CU34" s="24">
        <v>53.114600063075393</v>
      </c>
      <c r="CV34" s="8">
        <v>79.118320610184028</v>
      </c>
      <c r="CW34" s="14">
        <v>0.38550738201276508</v>
      </c>
      <c r="CX34" s="24">
        <v>53.408746249803436</v>
      </c>
      <c r="CY34" s="8">
        <v>80.081705815150173</v>
      </c>
      <c r="CZ34" s="14">
        <v>0.168517908086638</v>
      </c>
      <c r="DA34" s="24">
        <v>53.094659203489172</v>
      </c>
      <c r="DB34" s="8">
        <v>79.392084107094462</v>
      </c>
      <c r="DC34" s="14">
        <v>0.12627461342509069</v>
      </c>
      <c r="DD34" s="24">
        <v>52.58209446335303</v>
      </c>
      <c r="DE34" s="8">
        <v>77.263189607166197</v>
      </c>
      <c r="DF34" s="14">
        <v>8.6101515000583204E-2</v>
      </c>
    </row>
    <row r="35" spans="2:110" ht="21">
      <c r="B35" s="3" t="s">
        <v>61</v>
      </c>
      <c r="C35" s="9" t="s">
        <v>62</v>
      </c>
      <c r="D35" s="67">
        <v>43011322.26331</v>
      </c>
      <c r="E35" s="67">
        <v>7574035.5959900003</v>
      </c>
      <c r="F35" s="67">
        <v>21108478.880290002</v>
      </c>
      <c r="G35" s="66">
        <v>1938013.2816699999</v>
      </c>
      <c r="H35" s="66">
        <v>313973.02317</v>
      </c>
      <c r="I35" s="66">
        <v>781957.81946000003</v>
      </c>
      <c r="J35" s="66">
        <v>1774659.4470299999</v>
      </c>
      <c r="K35" s="66">
        <v>392261.95899999997</v>
      </c>
      <c r="L35" s="66">
        <v>794125.66472999996</v>
      </c>
      <c r="M35" s="66">
        <v>7899408.6404600004</v>
      </c>
      <c r="N35" s="66">
        <v>1301870.6694</v>
      </c>
      <c r="O35" s="66">
        <v>3825882.6431</v>
      </c>
      <c r="P35" s="66">
        <v>1107049.2597399999</v>
      </c>
      <c r="Q35" s="66">
        <v>191341.55540000001</v>
      </c>
      <c r="R35" s="66">
        <v>513119.20069999999</v>
      </c>
      <c r="S35" s="66">
        <v>1333503.7396</v>
      </c>
      <c r="T35" s="66">
        <v>212021.44699999999</v>
      </c>
      <c r="U35" s="66">
        <v>637185.08900000004</v>
      </c>
      <c r="V35" s="66">
        <v>1451122.2442999999</v>
      </c>
      <c r="W35" s="66">
        <v>230380.58100000001</v>
      </c>
      <c r="X35" s="66">
        <v>696663.15300000005</v>
      </c>
      <c r="Y35" s="66">
        <v>1801290.70732</v>
      </c>
      <c r="Z35" s="66">
        <v>304799.848</v>
      </c>
      <c r="AA35" s="66">
        <v>876694.62939999998</v>
      </c>
      <c r="AB35" s="66">
        <v>2206442.6894999999</v>
      </c>
      <c r="AC35" s="66">
        <v>363327.23800000001</v>
      </c>
      <c r="AD35" s="66">
        <v>1102220.571</v>
      </c>
      <c r="AE35" s="66">
        <v>16574976.439579999</v>
      </c>
      <c r="AF35" s="66">
        <v>2878047.3404299999</v>
      </c>
      <c r="AG35" s="66">
        <v>8132396.7929999996</v>
      </c>
      <c r="AH35" s="69">
        <v>3056557.6238000002</v>
      </c>
      <c r="AI35" s="69">
        <v>548733.20649999997</v>
      </c>
      <c r="AJ35" s="69">
        <v>1456004.8970000001</v>
      </c>
      <c r="AK35" s="69">
        <v>4178925.16335</v>
      </c>
      <c r="AL35" s="69">
        <v>725685.54390000005</v>
      </c>
      <c r="AM35" s="69">
        <v>2038492.274</v>
      </c>
      <c r="AN35" s="69">
        <v>4477584.6460800003</v>
      </c>
      <c r="AO35" s="69">
        <v>761013.63503</v>
      </c>
      <c r="AP35" s="69">
        <v>2205482.784</v>
      </c>
      <c r="AQ35" s="69">
        <v>4861909.0063500004</v>
      </c>
      <c r="AR35" s="69">
        <v>842614.95499999996</v>
      </c>
      <c r="AS35" s="69">
        <v>2432416.838</v>
      </c>
      <c r="AT35" s="69">
        <v>14824264.454569999</v>
      </c>
      <c r="AU35" s="69">
        <v>2687882.6039900002</v>
      </c>
      <c r="AV35" s="69">
        <v>7574115.96</v>
      </c>
      <c r="AW35" s="69">
        <v>5451039.8905600002</v>
      </c>
      <c r="AX35" s="69">
        <v>949874.12198000005</v>
      </c>
      <c r="AY35" s="69">
        <v>2784231.6348000001</v>
      </c>
      <c r="AZ35" s="69">
        <v>5030841.6622700002</v>
      </c>
      <c r="BA35" s="69">
        <v>903235.81099999999</v>
      </c>
      <c r="BB35" s="69">
        <v>2580366.7681999998</v>
      </c>
      <c r="BC35" s="69">
        <v>4342382.9017399997</v>
      </c>
      <c r="BD35" s="69">
        <v>834772.67101000005</v>
      </c>
      <c r="BE35" s="69">
        <v>2209517.557</v>
      </c>
      <c r="BF35" s="24">
        <v>38.734551145813064</v>
      </c>
      <c r="BG35" s="8">
        <v>73.593543891510578</v>
      </c>
      <c r="BH35" s="24">
        <v>40.673213186413548</v>
      </c>
      <c r="BI35" s="8">
        <v>71.351018608388486</v>
      </c>
      <c r="BJ35" s="14">
        <v>-0.19383144761512433</v>
      </c>
      <c r="BK35" s="24">
        <v>41.935841392719873</v>
      </c>
      <c r="BL35" s="8">
        <v>66.9364420907621</v>
      </c>
      <c r="BM35" s="14">
        <v>-0.15715836412153819</v>
      </c>
      <c r="BN35" s="24">
        <v>40.789199774384016</v>
      </c>
      <c r="BO35" s="8">
        <v>74.611285097775465</v>
      </c>
      <c r="BP35" s="14">
        <v>-0.55401371422894341</v>
      </c>
      <c r="BQ35" s="24">
        <v>43.447945873147674</v>
      </c>
      <c r="BR35" s="8">
        <v>72.838578481036265</v>
      </c>
      <c r="BS35" s="14">
        <v>-6.0975597573715637E-2</v>
      </c>
      <c r="BT35" s="24">
        <v>42.994387755731758</v>
      </c>
      <c r="BU35" s="8">
        <v>75.032993975920121</v>
      </c>
      <c r="BV35" s="14">
        <v>-7.3415617040178099E-2</v>
      </c>
      <c r="BW35" s="24">
        <v>39.790310257140348</v>
      </c>
      <c r="BX35" s="8">
        <v>75.148898315082079</v>
      </c>
      <c r="BY35" s="14">
        <v>-0.10452168561381601</v>
      </c>
      <c r="BZ35" s="24">
        <v>37.412893865584579</v>
      </c>
      <c r="CA35" s="8">
        <v>74.202177510745258</v>
      </c>
      <c r="CB35" s="14">
        <v>-0.1749380049865657</v>
      </c>
      <c r="CC35" s="24">
        <v>42.426112118773659</v>
      </c>
      <c r="CD35" s="8">
        <v>75.208776147131488</v>
      </c>
      <c r="CE35" s="14">
        <v>-0.1363555370683511</v>
      </c>
      <c r="CF35" s="24">
        <v>38.179656785016405</v>
      </c>
      <c r="CG35" s="8">
        <v>73.860751614082034</v>
      </c>
      <c r="CH35" s="14">
        <v>-1.6436817917972963</v>
      </c>
      <c r="CI35" s="24">
        <v>36.23088352627758</v>
      </c>
      <c r="CJ35" s="8">
        <v>72.628184921412597</v>
      </c>
      <c r="CK35" s="14">
        <v>-0.3508848528747126</v>
      </c>
      <c r="CL35" s="24">
        <v>38.541232505503771</v>
      </c>
      <c r="CM35" s="8">
        <v>73.7467850584476</v>
      </c>
      <c r="CN35" s="14">
        <v>-0.40159822187440203</v>
      </c>
      <c r="CO35" s="24">
        <v>39.483608861352977</v>
      </c>
      <c r="CP35" s="8">
        <v>74.346382818866161</v>
      </c>
      <c r="CQ35" s="14">
        <v>-0.39794535025098265</v>
      </c>
      <c r="CR35" s="24">
        <v>38.208851264404501</v>
      </c>
      <c r="CS35" s="8">
        <v>74.271548850274016</v>
      </c>
      <c r="CT35" s="14">
        <v>-0.49002408269158143</v>
      </c>
      <c r="CU35" s="24">
        <v>38.490768979941485</v>
      </c>
      <c r="CV35" s="8">
        <v>73.807415902181575</v>
      </c>
      <c r="CW35" s="14">
        <v>-1.4954378988373678</v>
      </c>
      <c r="CX35" s="24">
        <v>37.991739515847442</v>
      </c>
      <c r="CY35" s="8">
        <v>74.562206218843215</v>
      </c>
      <c r="CZ35" s="14">
        <v>-0.55969204760031488</v>
      </c>
      <c r="DA35" s="24">
        <v>38.207982679202061</v>
      </c>
      <c r="DB35" s="8">
        <v>74.071789463210663</v>
      </c>
      <c r="DC35" s="14">
        <v>-0.51184377227208611</v>
      </c>
      <c r="DD35" s="24">
        <v>40.142152651690672</v>
      </c>
      <c r="DE35" s="8">
        <v>72.57907070326614</v>
      </c>
      <c r="DF35" s="14">
        <v>-0.39396757824084327</v>
      </c>
    </row>
    <row r="36" spans="2:110" ht="21">
      <c r="B36" s="3" t="s">
        <v>63</v>
      </c>
      <c r="C36" s="9" t="s">
        <v>64</v>
      </c>
      <c r="D36" s="67">
        <v>148443908.61554</v>
      </c>
      <c r="E36" s="67">
        <v>26154521.315239999</v>
      </c>
      <c r="F36" s="67">
        <v>73866325.199520007</v>
      </c>
      <c r="G36" s="66">
        <v>9831119.2421300001</v>
      </c>
      <c r="H36" s="66">
        <v>1667629.71325</v>
      </c>
      <c r="I36" s="66">
        <v>4569418.2037399998</v>
      </c>
      <c r="J36" s="66">
        <v>6677728.3766200002</v>
      </c>
      <c r="K36" s="66">
        <v>1515300.12384</v>
      </c>
      <c r="L36" s="66">
        <v>2861001.5311599998</v>
      </c>
      <c r="M36" s="66">
        <v>26205651.706780002</v>
      </c>
      <c r="N36" s="66">
        <v>4333498.2437500004</v>
      </c>
      <c r="O36" s="66">
        <v>12808985.839880001</v>
      </c>
      <c r="P36" s="66">
        <v>3824201.58097</v>
      </c>
      <c r="Q36" s="66">
        <v>711006.97699999996</v>
      </c>
      <c r="R36" s="66">
        <v>1744743.66606</v>
      </c>
      <c r="S36" s="66">
        <v>4087309.4077499998</v>
      </c>
      <c r="T36" s="66">
        <v>651488.99774999998</v>
      </c>
      <c r="U36" s="66">
        <v>2004888.3975</v>
      </c>
      <c r="V36" s="66">
        <v>4944243.5876599997</v>
      </c>
      <c r="W36" s="66">
        <v>777008.58900000004</v>
      </c>
      <c r="X36" s="66">
        <v>2437896.4369999999</v>
      </c>
      <c r="Y36" s="66">
        <v>5962244.8386199996</v>
      </c>
      <c r="Z36" s="66">
        <v>950771.26899999997</v>
      </c>
      <c r="AA36" s="66">
        <v>2969603.6740000001</v>
      </c>
      <c r="AB36" s="66">
        <v>7387652.2917799996</v>
      </c>
      <c r="AC36" s="66">
        <v>1243222.4110000001</v>
      </c>
      <c r="AD36" s="66">
        <v>3651853.6653200001</v>
      </c>
      <c r="AE36" s="66">
        <v>58564744.215999998</v>
      </c>
      <c r="AF36" s="66">
        <v>10051149.489700001</v>
      </c>
      <c r="AG36" s="66">
        <v>29417296.590410002</v>
      </c>
      <c r="AH36" s="69">
        <v>10277771.420499999</v>
      </c>
      <c r="AI36" s="69">
        <v>1757432.2141</v>
      </c>
      <c r="AJ36" s="69">
        <v>5075962.4143300001</v>
      </c>
      <c r="AK36" s="69">
        <v>15158060.92286</v>
      </c>
      <c r="AL36" s="69">
        <v>2595188.2519999999</v>
      </c>
      <c r="AM36" s="69">
        <v>7525724.1610000003</v>
      </c>
      <c r="AN36" s="69">
        <v>16203956.311620001</v>
      </c>
      <c r="AO36" s="69">
        <v>2768132.7535999999</v>
      </c>
      <c r="AP36" s="69">
        <v>8187497.1027600002</v>
      </c>
      <c r="AQ36" s="69">
        <v>16924955.561020002</v>
      </c>
      <c r="AR36" s="69">
        <v>2930396.27</v>
      </c>
      <c r="AS36" s="69">
        <v>8628112.9123199992</v>
      </c>
      <c r="AT36" s="69">
        <v>47164665.07401</v>
      </c>
      <c r="AU36" s="69">
        <v>8586943.7446999997</v>
      </c>
      <c r="AV36" s="69">
        <v>24209623.034329999</v>
      </c>
      <c r="AW36" s="69">
        <v>17313277.347429998</v>
      </c>
      <c r="AX36" s="69">
        <v>3031351.2080000001</v>
      </c>
      <c r="AY36" s="69">
        <v>8918893.4343199991</v>
      </c>
      <c r="AZ36" s="69">
        <v>16074107.54682</v>
      </c>
      <c r="BA36" s="69">
        <v>2895630.645</v>
      </c>
      <c r="BB36" s="69">
        <v>8317024.21294</v>
      </c>
      <c r="BC36" s="69">
        <v>13777280.17976</v>
      </c>
      <c r="BD36" s="69">
        <v>2659961.8917</v>
      </c>
      <c r="BE36" s="69">
        <v>6973705.3870700002</v>
      </c>
      <c r="BF36" s="24">
        <v>39.462219083626621</v>
      </c>
      <c r="BG36" s="8">
        <v>73.850929854527479</v>
      </c>
      <c r="BH36" s="24">
        <v>44.187582188410303</v>
      </c>
      <c r="BI36" s="8">
        <v>73.262515609230746</v>
      </c>
      <c r="BJ36" s="14">
        <v>-0.19713858773512985</v>
      </c>
      <c r="BK36" s="24">
        <v>38.621533120272218</v>
      </c>
      <c r="BL36" s="8">
        <v>65.374870306100959</v>
      </c>
      <c r="BM36" s="14">
        <v>-0.23456841122977298</v>
      </c>
      <c r="BN36" s="24">
        <v>41.114439362331808</v>
      </c>
      <c r="BO36" s="8">
        <v>74.720710122238231</v>
      </c>
      <c r="BP36" s="14">
        <v>-0.51236719332025349</v>
      </c>
      <c r="BQ36" s="24">
        <v>38.720434316710204</v>
      </c>
      <c r="BR36" s="8">
        <v>71.04726495707861</v>
      </c>
      <c r="BS36" s="14">
        <v>-0.10493614937810875</v>
      </c>
      <c r="BT36" s="24">
        <v>44.241833021264348</v>
      </c>
      <c r="BU36" s="8">
        <v>75.474531634136028</v>
      </c>
      <c r="BV36" s="14">
        <v>-5.4128969061282797E-2</v>
      </c>
      <c r="BW36" s="24">
        <v>41.943954892992345</v>
      </c>
      <c r="BX36" s="8">
        <v>75.831056198672286</v>
      </c>
      <c r="BY36" s="14">
        <v>-8.2018225685927565E-2</v>
      </c>
      <c r="BZ36" s="24">
        <v>41.994333126503136</v>
      </c>
      <c r="CA36" s="8">
        <v>75.747950570451351</v>
      </c>
      <c r="CB36" s="14">
        <v>-0.10587133618092613</v>
      </c>
      <c r="CC36" s="24">
        <v>40.70569811627</v>
      </c>
      <c r="CD36" s="8">
        <v>74.602592653991508</v>
      </c>
      <c r="CE36" s="14">
        <v>-0.16027169566506666</v>
      </c>
      <c r="CF36" s="24">
        <v>40.037406763510184</v>
      </c>
      <c r="CG36" s="8">
        <v>74.533708600285536</v>
      </c>
      <c r="CH36" s="14">
        <v>-1.424071982593673</v>
      </c>
      <c r="CI36" s="24">
        <v>40.766045373388977</v>
      </c>
      <c r="CJ36" s="8">
        <v>74.281710487079295</v>
      </c>
      <c r="CK36" s="14">
        <v>-0.23001271059499045</v>
      </c>
      <c r="CL36" s="24">
        <v>40.222364925034107</v>
      </c>
      <c r="CM36" s="8">
        <v>74.358159164913232</v>
      </c>
      <c r="CN36" s="14">
        <v>-0.35980573613739636</v>
      </c>
      <c r="CO36" s="24">
        <v>40.540961954676447</v>
      </c>
      <c r="CP36" s="8">
        <v>74.733239531700377</v>
      </c>
      <c r="CQ36" s="14">
        <v>-0.37907390958328763</v>
      </c>
      <c r="CR36" s="24">
        <v>39.241175647520663</v>
      </c>
      <c r="CS36" s="8">
        <v>74.647281723127747</v>
      </c>
      <c r="CT36" s="14">
        <v>-0.45252139955904397</v>
      </c>
      <c r="CU36" s="24">
        <v>38.518681713906773</v>
      </c>
      <c r="CV36" s="8">
        <v>73.817552908646348</v>
      </c>
      <c r="CW36" s="14">
        <v>-1.3672154614861902</v>
      </c>
      <c r="CX36" s="24">
        <v>38.191054156019518</v>
      </c>
      <c r="CY36" s="8">
        <v>74.633563590280616</v>
      </c>
      <c r="CZ36" s="14">
        <v>-0.50512288503926561</v>
      </c>
      <c r="DA36" s="24">
        <v>38.49771041459482</v>
      </c>
      <c r="DB36" s="8">
        <v>74.175334194385542</v>
      </c>
      <c r="DC36" s="14">
        <v>-0.46082937909783289</v>
      </c>
      <c r="DD36" s="24">
        <v>39.637092396870713</v>
      </c>
      <c r="DE36" s="8">
        <v>72.388895996420416</v>
      </c>
      <c r="DF36" s="14">
        <v>-0.37583074505641989</v>
      </c>
    </row>
    <row r="37" spans="2:110" ht="21">
      <c r="B37" s="3" t="s">
        <v>65</v>
      </c>
      <c r="C37" s="9" t="s">
        <v>66</v>
      </c>
      <c r="D37" s="67">
        <v>85150103.003472</v>
      </c>
      <c r="E37" s="67">
        <v>13140757.45435</v>
      </c>
      <c r="F37" s="67">
        <v>43993414.117919996</v>
      </c>
      <c r="G37" s="66">
        <v>5383897.9410899999</v>
      </c>
      <c r="H37" s="66">
        <v>817241.60083999997</v>
      </c>
      <c r="I37" s="66">
        <v>2356440.33757</v>
      </c>
      <c r="J37" s="66">
        <v>4015233.7750599999</v>
      </c>
      <c r="K37" s="66">
        <v>795297.43220000004</v>
      </c>
      <c r="L37" s="66">
        <v>1854389.7923600001</v>
      </c>
      <c r="M37" s="66">
        <v>14336774.961422</v>
      </c>
      <c r="N37" s="66">
        <v>2134243.6823200001</v>
      </c>
      <c r="O37" s="66">
        <v>7254073.7377699995</v>
      </c>
      <c r="P37" s="66">
        <v>2016104.2790600001</v>
      </c>
      <c r="Q37" s="66">
        <v>313759.66159999999</v>
      </c>
      <c r="R37" s="66">
        <v>981248.40405999997</v>
      </c>
      <c r="S37" s="66">
        <v>2084357.9257179999</v>
      </c>
      <c r="T37" s="66">
        <v>300186.7684</v>
      </c>
      <c r="U37" s="66">
        <v>1037509.01826</v>
      </c>
      <c r="V37" s="66">
        <v>2635739.6609999998</v>
      </c>
      <c r="W37" s="66">
        <v>377799.02100000001</v>
      </c>
      <c r="X37" s="66">
        <v>1334772.5759999999</v>
      </c>
      <c r="Y37" s="66">
        <v>3353681.2268699999</v>
      </c>
      <c r="Z37" s="66">
        <v>490306.99092000001</v>
      </c>
      <c r="AA37" s="66">
        <v>1729053.32745</v>
      </c>
      <c r="AB37" s="66">
        <v>4246891.8687739996</v>
      </c>
      <c r="AC37" s="66">
        <v>652191.24040000001</v>
      </c>
      <c r="AD37" s="66">
        <v>2171490.412</v>
      </c>
      <c r="AE37" s="66">
        <v>32737903.180629998</v>
      </c>
      <c r="AF37" s="66">
        <v>4925663.0296200002</v>
      </c>
      <c r="AG37" s="66">
        <v>17091124.695160002</v>
      </c>
      <c r="AH37" s="69">
        <v>5805551.7122</v>
      </c>
      <c r="AI37" s="69">
        <v>881357.37459999998</v>
      </c>
      <c r="AJ37" s="69">
        <v>2976739.78</v>
      </c>
      <c r="AK37" s="69">
        <v>8048696.7728399998</v>
      </c>
      <c r="AL37" s="69">
        <v>1213402.3314</v>
      </c>
      <c r="AM37" s="69">
        <v>4150237.6692599999</v>
      </c>
      <c r="AN37" s="69">
        <v>8772943.5867899992</v>
      </c>
      <c r="AO37" s="69">
        <v>1315199.0888199999</v>
      </c>
      <c r="AP37" s="69">
        <v>4594496.4369999999</v>
      </c>
      <c r="AQ37" s="69">
        <v>10110711.1088</v>
      </c>
      <c r="AR37" s="69">
        <v>1515704.2348</v>
      </c>
      <c r="AS37" s="69">
        <v>5369650.8088999996</v>
      </c>
      <c r="AT37" s="69">
        <v>28676293.145270001</v>
      </c>
      <c r="AU37" s="69">
        <v>4468311.7093700003</v>
      </c>
      <c r="AV37" s="69">
        <v>15437385.555059999</v>
      </c>
      <c r="AW37" s="69">
        <v>11414722.175589999</v>
      </c>
      <c r="AX37" s="69">
        <v>1698408.8744000001</v>
      </c>
      <c r="AY37" s="69">
        <v>6172914.2293999996</v>
      </c>
      <c r="AZ37" s="69">
        <v>9744382.1209600009</v>
      </c>
      <c r="BA37" s="69">
        <v>1516048.78834</v>
      </c>
      <c r="BB37" s="69">
        <v>5258271.5796600003</v>
      </c>
      <c r="BC37" s="69">
        <v>7517188.8487200001</v>
      </c>
      <c r="BD37" s="69">
        <v>1253854.04663</v>
      </c>
      <c r="BE37" s="69">
        <v>4006199.7459999998</v>
      </c>
      <c r="BF37" s="24">
        <v>48.365607868547492</v>
      </c>
      <c r="BG37" s="8">
        <v>77.000178539863782</v>
      </c>
      <c r="BH37" s="24">
        <v>46.002042661089874</v>
      </c>
      <c r="BI37" s="8">
        <v>74.249417027295621</v>
      </c>
      <c r="BJ37" s="14">
        <v>-0.12079025066303001</v>
      </c>
      <c r="BK37" s="24">
        <v>48.406651663476204</v>
      </c>
      <c r="BL37" s="8">
        <v>69.985233546496602</v>
      </c>
      <c r="BM37" s="14">
        <v>-3.481596691336606E-2</v>
      </c>
      <c r="BN37" s="24">
        <v>48.682753773226707</v>
      </c>
      <c r="BO37" s="8">
        <v>77.267026807669012</v>
      </c>
      <c r="BP37" s="14">
        <v>-7.2823583104403872E-2</v>
      </c>
      <c r="BQ37" s="24">
        <v>51.188589505136477</v>
      </c>
      <c r="BR37" s="8">
        <v>75.771605604626686</v>
      </c>
      <c r="BS37" s="14">
        <v>1.0208159226306482E-2</v>
      </c>
      <c r="BT37" s="24">
        <v>50.13210547386862</v>
      </c>
      <c r="BU37" s="8">
        <v>77.559414375557282</v>
      </c>
      <c r="BV37" s="14">
        <v>1.0947841184487635E-3</v>
      </c>
      <c r="BW37" s="24">
        <v>48.601057966671718</v>
      </c>
      <c r="BX37" s="8">
        <v>77.939665608035895</v>
      </c>
      <c r="BY37" s="14">
        <v>-1.328199708571449E-2</v>
      </c>
      <c r="BZ37" s="24">
        <v>48.395606147646156</v>
      </c>
      <c r="CA37" s="8">
        <v>77.907733734732005</v>
      </c>
      <c r="CB37" s="14">
        <v>-2.1027453053478935E-2</v>
      </c>
      <c r="CC37" s="24">
        <v>47.233950058858504</v>
      </c>
      <c r="CD37" s="8">
        <v>76.902805603256752</v>
      </c>
      <c r="CE37" s="14">
        <v>-4.8167150152007468E-2</v>
      </c>
      <c r="CF37" s="24">
        <v>48.578594684887854</v>
      </c>
      <c r="CG37" s="8">
        <v>77.627694415765561</v>
      </c>
      <c r="CH37" s="14">
        <v>-0.1984156831986863</v>
      </c>
      <c r="CI37" s="24">
        <v>48.648452887599376</v>
      </c>
      <c r="CJ37" s="8">
        <v>77.155645923816095</v>
      </c>
      <c r="CK37" s="14">
        <v>-3.3275649249607277E-2</v>
      </c>
      <c r="CL37" s="24">
        <v>48.524169422853355</v>
      </c>
      <c r="CM37" s="8">
        <v>77.377260009048143</v>
      </c>
      <c r="CN37" s="14">
        <v>-5.038546932169078E-2</v>
      </c>
      <c r="CO37" s="24">
        <v>48.772845892927791</v>
      </c>
      <c r="CP37" s="8">
        <v>77.745061770546812</v>
      </c>
      <c r="CQ37" s="14">
        <v>-4.6440658997623445E-2</v>
      </c>
      <c r="CR37" s="24">
        <v>48.415798469641018</v>
      </c>
      <c r="CS37" s="8">
        <v>77.986549347417494</v>
      </c>
      <c r="CT37" s="14">
        <v>-6.9487044670928838E-2</v>
      </c>
      <c r="CU37" s="24">
        <v>48.803310128857255</v>
      </c>
      <c r="CV37" s="8">
        <v>77.552598886578352</v>
      </c>
      <c r="CW37" s="14">
        <v>-0.1514155304846812</v>
      </c>
      <c r="CX37" s="24">
        <v>48.77518841858366</v>
      </c>
      <c r="CY37" s="8">
        <v>78.42282864007872</v>
      </c>
      <c r="CZ37" s="14">
        <v>-6.0411654953909981E-2</v>
      </c>
      <c r="DA37" s="24">
        <v>48.138025897491616</v>
      </c>
      <c r="DB37" s="8">
        <v>77.620651135700754</v>
      </c>
      <c r="DC37" s="14">
        <v>-7.8900792600339151E-2</v>
      </c>
      <c r="DD37" s="24">
        <v>49.659485506040632</v>
      </c>
      <c r="DE37" s="8">
        <v>76.162714374008715</v>
      </c>
      <c r="DF37" s="14">
        <v>-1.1804277627058308E-2</v>
      </c>
    </row>
    <row r="38" spans="2:110" ht="21">
      <c r="B38" s="3" t="s">
        <v>67</v>
      </c>
      <c r="C38" s="9" t="s">
        <v>68</v>
      </c>
      <c r="D38" s="67">
        <v>21456503.4329</v>
      </c>
      <c r="E38" s="67">
        <v>4154349.7451999998</v>
      </c>
      <c r="F38" s="67">
        <v>10463503.920530001</v>
      </c>
      <c r="G38" s="66">
        <v>1165858.4924300001</v>
      </c>
      <c r="H38" s="66">
        <v>187532.81289999999</v>
      </c>
      <c r="I38" s="66">
        <v>544670.77653000003</v>
      </c>
      <c r="J38" s="66">
        <v>823602.42272999999</v>
      </c>
      <c r="K38" s="66">
        <v>169738.3609</v>
      </c>
      <c r="L38" s="66">
        <v>374704.98252999998</v>
      </c>
      <c r="M38" s="66">
        <v>3483067.0006599999</v>
      </c>
      <c r="N38" s="66">
        <v>633051.48300000001</v>
      </c>
      <c r="O38" s="66">
        <v>1697927.23067</v>
      </c>
      <c r="P38" s="66">
        <v>506304.61323999998</v>
      </c>
      <c r="Q38" s="66">
        <v>98552.907999999996</v>
      </c>
      <c r="R38" s="66">
        <v>231712.45600000001</v>
      </c>
      <c r="S38" s="66">
        <v>553909.49164999998</v>
      </c>
      <c r="T38" s="66">
        <v>94734.072</v>
      </c>
      <c r="U38" s="66">
        <v>263909.47266999999</v>
      </c>
      <c r="V38" s="66">
        <v>616753.33600000001</v>
      </c>
      <c r="W38" s="66">
        <v>108624.484</v>
      </c>
      <c r="X38" s="66">
        <v>301788.82500000001</v>
      </c>
      <c r="Y38" s="66">
        <v>788454.65610000002</v>
      </c>
      <c r="Z38" s="66">
        <v>141276.402</v>
      </c>
      <c r="AA38" s="66">
        <v>390683.74800000002</v>
      </c>
      <c r="AB38" s="66">
        <v>1017644.90367</v>
      </c>
      <c r="AC38" s="66">
        <v>189863.617</v>
      </c>
      <c r="AD38" s="66">
        <v>509832.72899999999</v>
      </c>
      <c r="AE38" s="66">
        <v>8125295.1616599998</v>
      </c>
      <c r="AF38" s="66">
        <v>1556026.3724</v>
      </c>
      <c r="AG38" s="66">
        <v>3976066.3568000002</v>
      </c>
      <c r="AH38" s="69">
        <v>1436115.09436</v>
      </c>
      <c r="AI38" s="69">
        <v>272596.88439999998</v>
      </c>
      <c r="AJ38" s="69">
        <v>701143.33880000003</v>
      </c>
      <c r="AK38" s="69">
        <v>1959321.6501</v>
      </c>
      <c r="AL38" s="69">
        <v>384961.50699999998</v>
      </c>
      <c r="AM38" s="69">
        <v>939514.61199999996</v>
      </c>
      <c r="AN38" s="69">
        <v>2196837.7541999999</v>
      </c>
      <c r="AO38" s="69">
        <v>412432.79700000002</v>
      </c>
      <c r="AP38" s="69">
        <v>1079113.5379999999</v>
      </c>
      <c r="AQ38" s="69">
        <v>2533020.6630000002</v>
      </c>
      <c r="AR38" s="69">
        <v>486035.18400000001</v>
      </c>
      <c r="AS38" s="69">
        <v>1256294.868</v>
      </c>
      <c r="AT38" s="69">
        <v>7858680.3554199999</v>
      </c>
      <c r="AU38" s="69">
        <v>1608000.716</v>
      </c>
      <c r="AV38" s="69">
        <v>3870134.574</v>
      </c>
      <c r="AW38" s="69">
        <v>3037685.8746600002</v>
      </c>
      <c r="AX38" s="69">
        <v>599282.09</v>
      </c>
      <c r="AY38" s="69">
        <v>1510469.135</v>
      </c>
      <c r="AZ38" s="69">
        <v>2673949.3910099999</v>
      </c>
      <c r="BA38" s="69">
        <v>543226.34900000005</v>
      </c>
      <c r="BB38" s="69">
        <v>1321234.9909999999</v>
      </c>
      <c r="BC38" s="69">
        <v>2147045.0897499998</v>
      </c>
      <c r="BD38" s="69">
        <v>465492.277</v>
      </c>
      <c r="BE38" s="69">
        <v>1038430.448</v>
      </c>
      <c r="BF38" s="24">
        <v>33.042822826232964</v>
      </c>
      <c r="BG38" s="8">
        <v>71.58030282558218</v>
      </c>
      <c r="BH38" s="24">
        <v>46.256625080399864</v>
      </c>
      <c r="BI38" s="8">
        <v>74.387886701567652</v>
      </c>
      <c r="BJ38" s="14">
        <v>-0.10198535950351784</v>
      </c>
      <c r="BK38" s="24">
        <v>45.940974360270076</v>
      </c>
      <c r="BL38" s="8">
        <v>68.823503317967635</v>
      </c>
      <c r="BM38" s="14">
        <v>-7.1229505522679634E-2</v>
      </c>
      <c r="BN38" s="24">
        <v>35.529878769158096</v>
      </c>
      <c r="BO38" s="8">
        <v>72.841816217047523</v>
      </c>
      <c r="BP38" s="14">
        <v>-0.77631882487126369</v>
      </c>
      <c r="BQ38" s="24">
        <v>36.377448468478669</v>
      </c>
      <c r="BR38" s="8">
        <v>70.159478182519919</v>
      </c>
      <c r="BS38" s="14">
        <v>-0.11662103333302402</v>
      </c>
      <c r="BT38" s="24">
        <v>38.904748718640455</v>
      </c>
      <c r="BU38" s="8">
        <v>73.585451792484363</v>
      </c>
      <c r="BV38" s="14">
        <v>-9.6352458744394673E-2</v>
      </c>
      <c r="BW38" s="24">
        <v>34.688445549660983</v>
      </c>
      <c r="BX38" s="8">
        <v>73.532904119344735</v>
      </c>
      <c r="BY38" s="14">
        <v>-0.13616577672804123</v>
      </c>
      <c r="BZ38" s="24">
        <v>35.160719178615359</v>
      </c>
      <c r="CA38" s="8">
        <v>73.442296006571169</v>
      </c>
      <c r="CB38" s="14">
        <v>-0.18220158227632244</v>
      </c>
      <c r="CC38" s="24">
        <v>35.773812030538579</v>
      </c>
      <c r="CD38" s="8">
        <v>72.864855149608005</v>
      </c>
      <c r="CE38" s="14">
        <v>-0.23993061984864791</v>
      </c>
      <c r="CF38" s="24">
        <v>32.691583140190957</v>
      </c>
      <c r="CG38" s="8">
        <v>71.872735173312648</v>
      </c>
      <c r="CH38" s="14">
        <v>-2.3728114455527227</v>
      </c>
      <c r="CI38" s="24">
        <v>34.522136518694879</v>
      </c>
      <c r="CJ38" s="8">
        <v>72.005173668992995</v>
      </c>
      <c r="CK38" s="14">
        <v>-0.37591411714116219</v>
      </c>
      <c r="CL38" s="24">
        <v>30.808972977787199</v>
      </c>
      <c r="CM38" s="8">
        <v>70.934809508634117</v>
      </c>
      <c r="CN38" s="14">
        <v>-0.63235922260597666</v>
      </c>
      <c r="CO38" s="24">
        <v>34.02340626204969</v>
      </c>
      <c r="CP38" s="8">
        <v>72.348643329273443</v>
      </c>
      <c r="CQ38" s="14">
        <v>-0.59644091559303991</v>
      </c>
      <c r="CR38" s="24">
        <v>32.254341663714555</v>
      </c>
      <c r="CS38" s="8">
        <v>72.104298870234942</v>
      </c>
      <c r="CT38" s="14">
        <v>-0.76984260241843416</v>
      </c>
      <c r="CU38" s="24">
        <v>29.788227880907773</v>
      </c>
      <c r="CV38" s="8">
        <v>70.646933109970718</v>
      </c>
      <c r="CW38" s="14">
        <v>-2.7508118321243207</v>
      </c>
      <c r="CX38" s="24">
        <v>29.702810653233335</v>
      </c>
      <c r="CY38" s="8">
        <v>71.594656142455847</v>
      </c>
      <c r="CZ38" s="14">
        <v>-1.0487770727273109</v>
      </c>
      <c r="DA38" s="24">
        <v>29.232757337337883</v>
      </c>
      <c r="DB38" s="8">
        <v>70.864166644506554</v>
      </c>
      <c r="DC38" s="14">
        <v>-0.94664368762817341</v>
      </c>
      <c r="DD38" s="24">
        <v>30.764774343219589</v>
      </c>
      <c r="DE38" s="8">
        <v>69.04812532838082</v>
      </c>
      <c r="DF38" s="14">
        <v>-0.74515867072390296</v>
      </c>
    </row>
    <row r="39" spans="2:110" ht="21">
      <c r="B39" s="3" t="s">
        <v>69</v>
      </c>
      <c r="C39" s="9" t="s">
        <v>70</v>
      </c>
      <c r="D39" s="67">
        <v>17615218.49518</v>
      </c>
      <c r="E39" s="67">
        <v>3201079.2662999998</v>
      </c>
      <c r="F39" s="67">
        <v>8673187.0947099999</v>
      </c>
      <c r="G39" s="66">
        <v>1203071.28639</v>
      </c>
      <c r="H39" s="66">
        <v>167144.16964000001</v>
      </c>
      <c r="I39" s="66">
        <v>635690.72230000002</v>
      </c>
      <c r="J39" s="66">
        <v>889898.11511999997</v>
      </c>
      <c r="K39" s="66">
        <v>168599.2887</v>
      </c>
      <c r="L39" s="66">
        <v>403413.99352000002</v>
      </c>
      <c r="M39" s="66">
        <v>2736240.83458</v>
      </c>
      <c r="N39" s="66">
        <v>485090.59126000002</v>
      </c>
      <c r="O39" s="66">
        <v>1254763.591</v>
      </c>
      <c r="P39" s="66">
        <v>410719.71600000001</v>
      </c>
      <c r="Q39" s="66">
        <v>78086.134999999995</v>
      </c>
      <c r="R39" s="66">
        <v>175030.03099999999</v>
      </c>
      <c r="S39" s="66">
        <v>371448.33299999998</v>
      </c>
      <c r="T39" s="66">
        <v>65020.84</v>
      </c>
      <c r="U39" s="66">
        <v>160930.304</v>
      </c>
      <c r="V39" s="66">
        <v>482805.13630000001</v>
      </c>
      <c r="W39" s="66">
        <v>85659.562300000005</v>
      </c>
      <c r="X39" s="66">
        <v>214725.79300000001</v>
      </c>
      <c r="Y39" s="66">
        <v>618724.62528000004</v>
      </c>
      <c r="Z39" s="66">
        <v>105733.25396</v>
      </c>
      <c r="AA39" s="66">
        <v>301400.98</v>
      </c>
      <c r="AB39" s="66">
        <v>852543.02399999998</v>
      </c>
      <c r="AC39" s="66">
        <v>150590.79999999999</v>
      </c>
      <c r="AD39" s="66">
        <v>402676.48300000001</v>
      </c>
      <c r="AE39" s="66">
        <v>7017043.5936000003</v>
      </c>
      <c r="AF39" s="66">
        <v>1298594.0449999999</v>
      </c>
      <c r="AG39" s="66">
        <v>3449778.5318900002</v>
      </c>
      <c r="AH39" s="69">
        <v>1156091.0476599999</v>
      </c>
      <c r="AI39" s="69">
        <v>209334.35</v>
      </c>
      <c r="AJ39" s="69">
        <v>560106.99</v>
      </c>
      <c r="AK39" s="69">
        <v>1637156.845</v>
      </c>
      <c r="AL39" s="69">
        <v>301829.15999999997</v>
      </c>
      <c r="AM39" s="69">
        <v>786816.38</v>
      </c>
      <c r="AN39" s="69">
        <v>1975810.4042700001</v>
      </c>
      <c r="AO39" s="69">
        <v>358173.74</v>
      </c>
      <c r="AP39" s="69">
        <v>984081.96100000001</v>
      </c>
      <c r="AQ39" s="69">
        <v>2247985.2966700001</v>
      </c>
      <c r="AR39" s="69">
        <v>429256.79499999998</v>
      </c>
      <c r="AS39" s="69">
        <v>1118773.20089</v>
      </c>
      <c r="AT39" s="69">
        <v>5768964.6654899996</v>
      </c>
      <c r="AU39" s="69">
        <v>1081651.1717000001</v>
      </c>
      <c r="AV39" s="69">
        <v>2929540.2560000001</v>
      </c>
      <c r="AW39" s="69">
        <v>2397393.4479</v>
      </c>
      <c r="AX39" s="69">
        <v>436925.48869999999</v>
      </c>
      <c r="AY39" s="69">
        <v>1213551.81</v>
      </c>
      <c r="AZ39" s="69">
        <v>1879097.5789999999</v>
      </c>
      <c r="BA39" s="69">
        <v>348625.25300000003</v>
      </c>
      <c r="BB39" s="69">
        <v>973320.74</v>
      </c>
      <c r="BC39" s="69">
        <v>1492473.6385900001</v>
      </c>
      <c r="BD39" s="69">
        <v>296100.43</v>
      </c>
      <c r="BE39" s="69">
        <v>742667.70600000001</v>
      </c>
      <c r="BF39" s="24">
        <v>37.174909320649078</v>
      </c>
      <c r="BG39" s="8">
        <v>73.041877544443736</v>
      </c>
      <c r="BH39" s="24">
        <v>55.068516968130709</v>
      </c>
      <c r="BI39" s="8">
        <v>79.180754185196591</v>
      </c>
      <c r="BJ39" s="14">
        <v>0.18639172104695109</v>
      </c>
      <c r="BK39" s="24">
        <v>49.552865175911343</v>
      </c>
      <c r="BL39" s="8">
        <v>70.52528430010203</v>
      </c>
      <c r="BM39" s="14">
        <v>-1.0148617266231705E-2</v>
      </c>
      <c r="BN39" s="24">
        <v>33.381165793254468</v>
      </c>
      <c r="BO39" s="8">
        <v>72.118893858686079</v>
      </c>
      <c r="BP39" s="14">
        <v>-0.81925645171242889</v>
      </c>
      <c r="BQ39" s="24">
        <v>33.713513855324159</v>
      </c>
      <c r="BR39" s="8">
        <v>69.150079888615252</v>
      </c>
      <c r="BS39" s="14">
        <v>-0.13154656029401501</v>
      </c>
      <c r="BT39" s="24">
        <v>32.231681267287698</v>
      </c>
      <c r="BU39" s="8">
        <v>71.2234959961079</v>
      </c>
      <c r="BV39" s="14">
        <v>-0.11967414814428727</v>
      </c>
      <c r="BW39" s="24">
        <v>28.218078588339317</v>
      </c>
      <c r="BX39" s="8">
        <v>71.483442588454309</v>
      </c>
      <c r="BY39" s="14">
        <v>-0.17453358710561753</v>
      </c>
      <c r="BZ39" s="24">
        <v>36.902226390059944</v>
      </c>
      <c r="CA39" s="8">
        <v>74.029878811323925</v>
      </c>
      <c r="CB39" s="14">
        <v>-0.15152075136611956</v>
      </c>
      <c r="CC39" s="24">
        <v>35.537372168781346</v>
      </c>
      <c r="CD39" s="8">
        <v>72.781546166358069</v>
      </c>
      <c r="CE39" s="14">
        <v>-0.23743599088983869</v>
      </c>
      <c r="CF39" s="24">
        <v>34.842274374760478</v>
      </c>
      <c r="CG39" s="8">
        <v>72.651808088519275</v>
      </c>
      <c r="CH39" s="14">
        <v>-2.1956953596844921</v>
      </c>
      <c r="CI39" s="24">
        <v>36.685618719013554</v>
      </c>
      <c r="CJ39" s="8">
        <v>72.793981929798576</v>
      </c>
      <c r="CK39" s="14">
        <v>-0.31456314815228315</v>
      </c>
      <c r="CL39" s="24">
        <v>34.493624309352185</v>
      </c>
      <c r="CM39" s="8">
        <v>72.274799380521955</v>
      </c>
      <c r="CN39" s="14">
        <v>-0.51700546124721547</v>
      </c>
      <c r="CO39" s="24">
        <v>36.666107988355023</v>
      </c>
      <c r="CP39" s="8">
        <v>73.315535949435315</v>
      </c>
      <c r="CQ39" s="14">
        <v>-0.55146188520473083</v>
      </c>
      <c r="CR39" s="24">
        <v>32.711720883826253</v>
      </c>
      <c r="CS39" s="8">
        <v>72.270770195689266</v>
      </c>
      <c r="CT39" s="14">
        <v>-0.82032766541397928</v>
      </c>
      <c r="CU39" s="24">
        <v>36.361591691841213</v>
      </c>
      <c r="CV39" s="8">
        <v>73.034167249399658</v>
      </c>
      <c r="CW39" s="14">
        <v>-1.673160630776007</v>
      </c>
      <c r="CX39" s="24">
        <v>35.10112088734401</v>
      </c>
      <c r="CY39" s="8">
        <v>73.52732515350894</v>
      </c>
      <c r="CZ39" s="14">
        <v>-0.74140585045035146</v>
      </c>
      <c r="DA39" s="24">
        <v>36.965868253304144</v>
      </c>
      <c r="DB39" s="8">
        <v>73.627874750856023</v>
      </c>
      <c r="DC39" s="14">
        <v>-0.51859337646282277</v>
      </c>
      <c r="DD39" s="24">
        <v>37.263219562188183</v>
      </c>
      <c r="DE39" s="8">
        <v>71.495041122439673</v>
      </c>
      <c r="DF39" s="14">
        <v>-0.41954742201238882</v>
      </c>
    </row>
    <row r="40" spans="2:110" ht="21">
      <c r="B40" s="3" t="s">
        <v>71</v>
      </c>
      <c r="C40" s="9" t="s">
        <v>72</v>
      </c>
      <c r="D40" s="67">
        <v>10706798.592259999</v>
      </c>
      <c r="E40" s="67">
        <v>1499719.3685000001</v>
      </c>
      <c r="F40" s="67">
        <v>5757481.9410399999</v>
      </c>
      <c r="G40" s="66">
        <v>607762.50858000002</v>
      </c>
      <c r="H40" s="66">
        <v>88087.304000000004</v>
      </c>
      <c r="I40" s="66">
        <v>315212.35878000001</v>
      </c>
      <c r="J40" s="66">
        <v>546183.61430000002</v>
      </c>
      <c r="K40" s="66">
        <v>107327.0135</v>
      </c>
      <c r="L40" s="66">
        <v>265801.18859999999</v>
      </c>
      <c r="M40" s="66">
        <v>1897103.27134</v>
      </c>
      <c r="N40" s="66">
        <v>274390.50099999999</v>
      </c>
      <c r="O40" s="66">
        <v>960639.05759999994</v>
      </c>
      <c r="P40" s="66">
        <v>344042.75704</v>
      </c>
      <c r="Q40" s="66">
        <v>46578.04</v>
      </c>
      <c r="R40" s="66">
        <v>161140.80160000001</v>
      </c>
      <c r="S40" s="66">
        <v>244486.63200000001</v>
      </c>
      <c r="T40" s="66">
        <v>37572.379000000001</v>
      </c>
      <c r="U40" s="66">
        <v>113068.38</v>
      </c>
      <c r="V40" s="66">
        <v>342720.35613999999</v>
      </c>
      <c r="W40" s="66">
        <v>47082.39</v>
      </c>
      <c r="X40" s="66">
        <v>174805.04800000001</v>
      </c>
      <c r="Y40" s="66">
        <v>442718.33199999999</v>
      </c>
      <c r="Z40" s="66">
        <v>65539.740000000005</v>
      </c>
      <c r="AA40" s="66">
        <v>235785.14799999999</v>
      </c>
      <c r="AB40" s="66">
        <v>523135.19416000001</v>
      </c>
      <c r="AC40" s="66">
        <v>77617.952000000005</v>
      </c>
      <c r="AD40" s="66">
        <v>275839.68</v>
      </c>
      <c r="AE40" s="66">
        <v>3651614.5880999998</v>
      </c>
      <c r="AF40" s="66">
        <v>499187.65</v>
      </c>
      <c r="AG40" s="66">
        <v>1970094.78464</v>
      </c>
      <c r="AH40" s="69">
        <v>666906.348</v>
      </c>
      <c r="AI40" s="69">
        <v>100208.71</v>
      </c>
      <c r="AJ40" s="69">
        <v>348339.217</v>
      </c>
      <c r="AK40" s="69">
        <v>863202.08100000001</v>
      </c>
      <c r="AL40" s="69">
        <v>121768.17</v>
      </c>
      <c r="AM40" s="69">
        <v>453523.28899999999</v>
      </c>
      <c r="AN40" s="69">
        <v>905152.58400000003</v>
      </c>
      <c r="AO40" s="69">
        <v>118593.83</v>
      </c>
      <c r="AP40" s="69">
        <v>484689.66800000001</v>
      </c>
      <c r="AQ40" s="69">
        <v>1216353.5751</v>
      </c>
      <c r="AR40" s="69">
        <v>158616.94</v>
      </c>
      <c r="AS40" s="69">
        <v>683542.61063999997</v>
      </c>
      <c r="AT40" s="69">
        <v>4004134.6099399999</v>
      </c>
      <c r="AU40" s="69">
        <v>530726.9</v>
      </c>
      <c r="AV40" s="69">
        <v>2245734.5514199999</v>
      </c>
      <c r="AW40" s="69">
        <v>1618093.4209400001</v>
      </c>
      <c r="AX40" s="69">
        <v>214452.9</v>
      </c>
      <c r="AY40" s="69">
        <v>908297.94941999996</v>
      </c>
      <c r="AZ40" s="69">
        <v>1372368.9509999999</v>
      </c>
      <c r="BA40" s="69">
        <v>179653.43</v>
      </c>
      <c r="BB40" s="69">
        <v>770093.63800000004</v>
      </c>
      <c r="BC40" s="69">
        <v>1013672.238</v>
      </c>
      <c r="BD40" s="69">
        <v>136620.57</v>
      </c>
      <c r="BE40" s="69">
        <v>567342.96400000004</v>
      </c>
      <c r="BF40" s="24">
        <v>54.965762033643657</v>
      </c>
      <c r="BG40" s="8">
        <v>79.334742078485078</v>
      </c>
      <c r="BH40" s="24">
        <v>53.188781678605984</v>
      </c>
      <c r="BI40" s="8">
        <v>78.15834920545133</v>
      </c>
      <c r="BJ40" s="14">
        <v>9.6385063095566145E-2</v>
      </c>
      <c r="BK40" s="24">
        <v>51.061063613441455</v>
      </c>
      <c r="BL40" s="8">
        <v>71.235888122110936</v>
      </c>
      <c r="BM40" s="14">
        <v>2.570392110129481E-2</v>
      </c>
      <c r="BN40" s="24">
        <v>50.215401294264552</v>
      </c>
      <c r="BO40" s="8">
        <v>77.782677419393707</v>
      </c>
      <c r="BP40" s="14">
        <v>1.233302864849721E-2</v>
      </c>
      <c r="BQ40" s="24">
        <v>55.951681601752703</v>
      </c>
      <c r="BR40" s="8">
        <v>77.576401042282711</v>
      </c>
      <c r="BS40" s="14">
        <v>6.4548390381248377E-2</v>
      </c>
      <c r="BT40" s="24">
        <v>43.065859054734894</v>
      </c>
      <c r="BU40" s="8">
        <v>75.058291494667785</v>
      </c>
      <c r="BV40" s="14">
        <v>-5.0946252158790922E-2</v>
      </c>
      <c r="BW40" s="24">
        <v>51.257105183894375</v>
      </c>
      <c r="BX40" s="8">
        <v>78.780957396966286</v>
      </c>
      <c r="BY40" s="14">
        <v>1.2174356683513396E-2</v>
      </c>
      <c r="BZ40" s="24">
        <v>49.408480959734533</v>
      </c>
      <c r="CA40" s="8">
        <v>78.249476691085675</v>
      </c>
      <c r="CB40" s="14">
        <v>-8.2866379180655779E-3</v>
      </c>
      <c r="CC40" s="24">
        <v>50.462509325228233</v>
      </c>
      <c r="CD40" s="8">
        <v>78.040380239971725</v>
      </c>
      <c r="CE40" s="14">
        <v>7.9370629393096803E-3</v>
      </c>
      <c r="CF40" s="24">
        <v>54.531521605692653</v>
      </c>
      <c r="CG40" s="8">
        <v>79.784100716985122</v>
      </c>
      <c r="CH40" s="14">
        <v>0.55852895543994163</v>
      </c>
      <c r="CI40" s="24">
        <v>50.02985873457969</v>
      </c>
      <c r="CJ40" s="8">
        <v>77.659308188041194</v>
      </c>
      <c r="CK40" s="14">
        <v>6.7286696312974311E-4</v>
      </c>
      <c r="CL40" s="24">
        <v>52.5289093368377</v>
      </c>
      <c r="CM40" s="8">
        <v>78.833655863470753</v>
      </c>
      <c r="CN40" s="14">
        <v>7.2904969691426111E-2</v>
      </c>
      <c r="CO40" s="24">
        <v>55.870609714909804</v>
      </c>
      <c r="CP40" s="8">
        <v>80.341940332669267</v>
      </c>
      <c r="CQ40" s="14">
        <v>0.1785523545997354</v>
      </c>
      <c r="CR40" s="24">
        <v>57.149820817767839</v>
      </c>
      <c r="CS40" s="8">
        <v>81.165452570185906</v>
      </c>
      <c r="CT40" s="14">
        <v>0.30198361089160303</v>
      </c>
      <c r="CU40" s="24">
        <v>57.978612416732616</v>
      </c>
      <c r="CV40" s="8">
        <v>80.884773324385122</v>
      </c>
      <c r="CW40" s="14">
        <v>1.1085548680419046</v>
      </c>
      <c r="CX40" s="24">
        <v>55.692533928482469</v>
      </c>
      <c r="CY40" s="8">
        <v>80.899333087943432</v>
      </c>
      <c r="CZ40" s="14">
        <v>0.31529674959710996</v>
      </c>
      <c r="DA40" s="24">
        <v>57.829010077103</v>
      </c>
      <c r="DB40" s="8">
        <v>81.084076376427419</v>
      </c>
      <c r="DC40" s="14">
        <v>0.36617068828997301</v>
      </c>
      <c r="DD40" s="24">
        <v>61.424411591384363</v>
      </c>
      <c r="DE40" s="8">
        <v>80.592663767154733</v>
      </c>
      <c r="DF40" s="14">
        <v>0.41727695037016033</v>
      </c>
    </row>
    <row r="41" spans="2:110" ht="21">
      <c r="B41" s="3" t="s">
        <v>73</v>
      </c>
      <c r="C41" s="9" t="s">
        <v>74</v>
      </c>
      <c r="D41" s="67">
        <v>14188273.367389999</v>
      </c>
      <c r="E41" s="67">
        <v>1813955.8922999999</v>
      </c>
      <c r="F41" s="67">
        <v>7888544.73544</v>
      </c>
      <c r="G41" s="66">
        <v>736454.79807999998</v>
      </c>
      <c r="H41" s="66">
        <v>101560.36599999999</v>
      </c>
      <c r="I41" s="66">
        <v>331116.53408000001</v>
      </c>
      <c r="J41" s="66">
        <v>646614.44050999999</v>
      </c>
      <c r="K41" s="66">
        <v>120183.63430000001</v>
      </c>
      <c r="L41" s="66">
        <v>325945.67190999998</v>
      </c>
      <c r="M41" s="66">
        <v>2228685.4555799998</v>
      </c>
      <c r="N41" s="66">
        <v>295534.28999999998</v>
      </c>
      <c r="O41" s="66">
        <v>1175698.7320000001</v>
      </c>
      <c r="P41" s="66">
        <v>293635.78100000002</v>
      </c>
      <c r="Q41" s="66">
        <v>45173.22</v>
      </c>
      <c r="R41" s="66">
        <v>144972.88</v>
      </c>
      <c r="S41" s="66">
        <v>281539.82400000002</v>
      </c>
      <c r="T41" s="66">
        <v>38230.1</v>
      </c>
      <c r="U41" s="66">
        <v>138426.85</v>
      </c>
      <c r="V41" s="66">
        <v>420345.13</v>
      </c>
      <c r="W41" s="66">
        <v>53990.07</v>
      </c>
      <c r="X41" s="66">
        <v>224655.886</v>
      </c>
      <c r="Y41" s="66">
        <v>545759.16929999995</v>
      </c>
      <c r="Z41" s="66">
        <v>70071.490000000005</v>
      </c>
      <c r="AA41" s="66">
        <v>297533.565</v>
      </c>
      <c r="AB41" s="66">
        <v>687405.55128000001</v>
      </c>
      <c r="AC41" s="66">
        <v>88069.41</v>
      </c>
      <c r="AD41" s="66">
        <v>370109.55099999998</v>
      </c>
      <c r="AE41" s="66">
        <v>4938673.3126699999</v>
      </c>
      <c r="AF41" s="66">
        <v>618801.48600000003</v>
      </c>
      <c r="AG41" s="66">
        <v>2760620.2839799998</v>
      </c>
      <c r="AH41" s="69">
        <v>913608.16249999998</v>
      </c>
      <c r="AI41" s="69">
        <v>115067.603</v>
      </c>
      <c r="AJ41" s="69">
        <v>503185.92700000003</v>
      </c>
      <c r="AK41" s="69">
        <v>1103492.3740000001</v>
      </c>
      <c r="AL41" s="69">
        <v>141112.51</v>
      </c>
      <c r="AM41" s="69">
        <v>604455.61699999997</v>
      </c>
      <c r="AN41" s="69">
        <v>1261387.5649000001</v>
      </c>
      <c r="AO41" s="69">
        <v>158073.853</v>
      </c>
      <c r="AP41" s="69">
        <v>704011.69700000004</v>
      </c>
      <c r="AQ41" s="69">
        <v>1660185.2112700001</v>
      </c>
      <c r="AR41" s="69">
        <v>204547.52</v>
      </c>
      <c r="AS41" s="69">
        <v>948967.04298000003</v>
      </c>
      <c r="AT41" s="69">
        <v>5637845.3605500003</v>
      </c>
      <c r="AU41" s="69">
        <v>677876.11600000004</v>
      </c>
      <c r="AV41" s="69">
        <v>3295163.5134700001</v>
      </c>
      <c r="AW41" s="69">
        <v>2240988.1149300002</v>
      </c>
      <c r="AX41" s="69">
        <v>256287.53</v>
      </c>
      <c r="AY41" s="69">
        <v>1309288.7254999999</v>
      </c>
      <c r="AZ41" s="69">
        <v>1957382.2568399999</v>
      </c>
      <c r="BA41" s="69">
        <v>235276.04</v>
      </c>
      <c r="BB41" s="69">
        <v>1151137.0549699999</v>
      </c>
      <c r="BC41" s="69">
        <v>1439474.98878</v>
      </c>
      <c r="BD41" s="69">
        <v>186312.546</v>
      </c>
      <c r="BE41" s="69">
        <v>834737.73300000001</v>
      </c>
      <c r="BF41" s="24">
        <v>60.5338319360025</v>
      </c>
      <c r="BG41" s="8">
        <v>81.304243494570898</v>
      </c>
      <c r="BH41" s="24">
        <v>50.19027640784838</v>
      </c>
      <c r="BI41" s="8">
        <v>76.527435141274708</v>
      </c>
      <c r="BJ41" s="14">
        <v>4.6152075380320604E-3</v>
      </c>
      <c r="BK41" s="24">
        <v>54.934304783838996</v>
      </c>
      <c r="BL41" s="8">
        <v>73.060807118681495</v>
      </c>
      <c r="BM41" s="14">
        <v>0.10689861971186806</v>
      </c>
      <c r="BN41" s="24">
        <v>56.545715007860522</v>
      </c>
      <c r="BO41" s="8">
        <v>79.912475754639502</v>
      </c>
      <c r="BP41" s="14">
        <v>0.33393975758861205</v>
      </c>
      <c r="BQ41" s="24">
        <v>52.432368310786842</v>
      </c>
      <c r="BR41" s="8">
        <v>76.242889020600472</v>
      </c>
      <c r="BS41" s="14">
        <v>1.8062259813255616E-2</v>
      </c>
      <c r="BT41" s="24">
        <v>52.391487167013544</v>
      </c>
      <c r="BU41" s="8">
        <v>78.359130506894857</v>
      </c>
      <c r="BV41" s="14">
        <v>1.5412083530544032E-2</v>
      </c>
      <c r="BW41" s="24">
        <v>57.076205451894019</v>
      </c>
      <c r="BX41" s="8">
        <v>80.624132940942445</v>
      </c>
      <c r="BY41" s="14">
        <v>6.4369532900101487E-2</v>
      </c>
      <c r="BZ41" s="24">
        <v>57.377977522616305</v>
      </c>
      <c r="CA41" s="8">
        <v>80.938376921938683</v>
      </c>
      <c r="CB41" s="14">
        <v>9.4314599277972755E-2</v>
      </c>
      <c r="CC41" s="24">
        <v>58.233252812776612</v>
      </c>
      <c r="CD41" s="8">
        <v>80.778381921382021</v>
      </c>
      <c r="CE41" s="14">
        <v>0.13699163597556627</v>
      </c>
      <c r="CF41" s="24">
        <v>59.790506115661088</v>
      </c>
      <c r="CG41" s="8">
        <v>81.689131214785832</v>
      </c>
      <c r="CH41" s="14">
        <v>1.2352757110385497</v>
      </c>
      <c r="CI41" s="24">
        <v>60.257399511573439</v>
      </c>
      <c r="CJ41" s="8">
        <v>81.388282085506248</v>
      </c>
      <c r="CK41" s="14">
        <v>0.23830783428390859</v>
      </c>
      <c r="CL41" s="24">
        <v>58.687000865861336</v>
      </c>
      <c r="CM41" s="8">
        <v>81.073156846470184</v>
      </c>
      <c r="CN41" s="14">
        <v>0.24276084289713473</v>
      </c>
      <c r="CO41" s="24">
        <v>59.483465203086155</v>
      </c>
      <c r="CP41" s="8">
        <v>81.663785804088704</v>
      </c>
      <c r="CQ41" s="14">
        <v>0.30829312376117024</v>
      </c>
      <c r="CR41" s="24">
        <v>60.177560158749195</v>
      </c>
      <c r="CS41" s="8">
        <v>82.267452309265181</v>
      </c>
      <c r="CT41" s="14">
        <v>0.4403987607538139</v>
      </c>
      <c r="CU41" s="24">
        <v>63.632541320256024</v>
      </c>
      <c r="CV41" s="8">
        <v>82.938098302069335</v>
      </c>
      <c r="CW41" s="14">
        <v>2.02732505304974</v>
      </c>
      <c r="CX41" s="24">
        <v>63.319322116796464</v>
      </c>
      <c r="CY41" s="8">
        <v>83.629827732782701</v>
      </c>
      <c r="CZ41" s="14">
        <v>0.76943566394369911</v>
      </c>
      <c r="DA41" s="24">
        <v>63.273533644044988</v>
      </c>
      <c r="DB41" s="8">
        <v>83.029874656147058</v>
      </c>
      <c r="DC41" s="14">
        <v>0.67784978127889461</v>
      </c>
      <c r="DD41" s="24">
        <v>64.505607021089091</v>
      </c>
      <c r="DE41" s="8">
        <v>81.752852936637808</v>
      </c>
      <c r="DF41" s="14">
        <v>0.57478962218763918</v>
      </c>
    </row>
    <row r="42" spans="2:110" ht="21">
      <c r="B42" s="3" t="s">
        <v>75</v>
      </c>
      <c r="C42" s="9" t="s">
        <v>76</v>
      </c>
      <c r="D42" s="67">
        <v>37822673.052307002</v>
      </c>
      <c r="E42" s="67">
        <v>5905041.5709800003</v>
      </c>
      <c r="F42" s="67">
        <v>18909410.676690001</v>
      </c>
      <c r="G42" s="66">
        <v>2046430.2726370001</v>
      </c>
      <c r="H42" s="66">
        <v>365484.35097999999</v>
      </c>
      <c r="I42" s="66">
        <v>851669.34999000002</v>
      </c>
      <c r="J42" s="66">
        <v>1862897.9620300001</v>
      </c>
      <c r="K42" s="66">
        <v>400926.48499999999</v>
      </c>
      <c r="L42" s="66">
        <v>816007.51769999997</v>
      </c>
      <c r="M42" s="66">
        <v>6587858.6179999998</v>
      </c>
      <c r="N42" s="66">
        <v>1051935.2819999999</v>
      </c>
      <c r="O42" s="66">
        <v>3094413.6549999998</v>
      </c>
      <c r="P42" s="66">
        <v>945053.07759999996</v>
      </c>
      <c r="Q42" s="66">
        <v>165541.78599999999</v>
      </c>
      <c r="R42" s="66">
        <v>408698.87449999998</v>
      </c>
      <c r="S42" s="66">
        <v>971372.76650000003</v>
      </c>
      <c r="T42" s="66">
        <v>163400.47500000001</v>
      </c>
      <c r="U42" s="66">
        <v>431676.07799999998</v>
      </c>
      <c r="V42" s="66">
        <v>1221935.1614999999</v>
      </c>
      <c r="W42" s="66">
        <v>180647.78200000001</v>
      </c>
      <c r="X42" s="66">
        <v>583785.09050000005</v>
      </c>
      <c r="Y42" s="66">
        <v>1550605.6924999999</v>
      </c>
      <c r="Z42" s="66">
        <v>239780.22399999999</v>
      </c>
      <c r="AA42" s="66">
        <v>748340.25150000001</v>
      </c>
      <c r="AB42" s="66">
        <v>1898891.9199000001</v>
      </c>
      <c r="AC42" s="66">
        <v>302565.01500000001</v>
      </c>
      <c r="AD42" s="66">
        <v>921913.36049999995</v>
      </c>
      <c r="AE42" s="66">
        <v>14281887.473540001</v>
      </c>
      <c r="AF42" s="66">
        <v>2151618.6669999999</v>
      </c>
      <c r="AG42" s="66">
        <v>7185530.8660000004</v>
      </c>
      <c r="AH42" s="69">
        <v>2623050.4232999999</v>
      </c>
      <c r="AI42" s="69">
        <v>416890.723</v>
      </c>
      <c r="AJ42" s="69">
        <v>1283669.1185000001</v>
      </c>
      <c r="AK42" s="69">
        <v>3523627.2548400001</v>
      </c>
      <c r="AL42" s="69">
        <v>535307.69299999997</v>
      </c>
      <c r="AM42" s="69">
        <v>1768668.3259999999</v>
      </c>
      <c r="AN42" s="69">
        <v>3830386.3139</v>
      </c>
      <c r="AO42" s="69">
        <v>565117.54099999997</v>
      </c>
      <c r="AP42" s="69">
        <v>1914202.345</v>
      </c>
      <c r="AQ42" s="69">
        <v>4304823.4814999998</v>
      </c>
      <c r="AR42" s="69">
        <v>634302.71</v>
      </c>
      <c r="AS42" s="69">
        <v>2218991.0765</v>
      </c>
      <c r="AT42" s="69">
        <v>13043598.7261</v>
      </c>
      <c r="AU42" s="69">
        <v>1935076.7860000001</v>
      </c>
      <c r="AV42" s="69">
        <v>6961789.2879999997</v>
      </c>
      <c r="AW42" s="69">
        <v>5230956.9381499998</v>
      </c>
      <c r="AX42" s="69">
        <v>738515.14300000004</v>
      </c>
      <c r="AY42" s="69">
        <v>2790102.6039999998</v>
      </c>
      <c r="AZ42" s="69">
        <v>4242248.7703</v>
      </c>
      <c r="BA42" s="69">
        <v>634905.75399999996</v>
      </c>
      <c r="BB42" s="69">
        <v>2266383.0240000002</v>
      </c>
      <c r="BC42" s="69">
        <v>3570393.0176499998</v>
      </c>
      <c r="BD42" s="69">
        <v>561655.88899999997</v>
      </c>
      <c r="BE42" s="69">
        <v>1905303.66</v>
      </c>
      <c r="BF42" s="24">
        <v>46.112478017707673</v>
      </c>
      <c r="BG42" s="8">
        <v>76.20321612565732</v>
      </c>
      <c r="BH42" s="24">
        <v>38.138215535485116</v>
      </c>
      <c r="BI42" s="8">
        <v>69.972210519613881</v>
      </c>
      <c r="BJ42" s="14">
        <v>-0.31645868609799283</v>
      </c>
      <c r="BK42" s="24">
        <v>42.186149225927473</v>
      </c>
      <c r="BL42" s="8">
        <v>67.054377303085602</v>
      </c>
      <c r="BM42" s="14">
        <v>-0.18054958662902509</v>
      </c>
      <c r="BN42" s="24">
        <v>40.844355315805821</v>
      </c>
      <c r="BO42" s="8">
        <v>74.629841868516138</v>
      </c>
      <c r="BP42" s="14">
        <v>-0.51471086359435447</v>
      </c>
      <c r="BQ42" s="24">
        <v>39.049769681603344</v>
      </c>
      <c r="BR42" s="8">
        <v>71.172054264520341</v>
      </c>
      <c r="BS42" s="14">
        <v>-9.6017746032564091E-2</v>
      </c>
      <c r="BT42" s="24">
        <v>35.954690170022467</v>
      </c>
      <c r="BU42" s="8">
        <v>72.541268148402409</v>
      </c>
      <c r="BV42" s="14">
        <v>-0.11921906745075514</v>
      </c>
      <c r="BW42" s="24">
        <v>43.640380000663349</v>
      </c>
      <c r="BX42" s="8">
        <v>76.368391719051829</v>
      </c>
      <c r="BY42" s="14">
        <v>-6.2054986681564929E-2</v>
      </c>
      <c r="BZ42" s="24">
        <v>41.952113056350683</v>
      </c>
      <c r="CA42" s="8">
        <v>75.733705560683944</v>
      </c>
      <c r="CB42" s="14">
        <v>-0.10812618328104867</v>
      </c>
      <c r="CC42" s="24">
        <v>42.657466617301878</v>
      </c>
      <c r="CD42" s="8">
        <v>75.290293315596401</v>
      </c>
      <c r="CE42" s="14">
        <v>-0.1276625437777415</v>
      </c>
      <c r="CF42" s="24">
        <v>46.725337468543096</v>
      </c>
      <c r="CG42" s="8">
        <v>76.95636490134811</v>
      </c>
      <c r="CH42" s="14">
        <v>-0.4463506923094705</v>
      </c>
      <c r="CI42" s="24">
        <v>44.066580144896683</v>
      </c>
      <c r="CJ42" s="8">
        <v>75.485089508389407</v>
      </c>
      <c r="CK42" s="14">
        <v>-0.14825536903855419</v>
      </c>
      <c r="CL42" s="24">
        <v>46.843123415400704</v>
      </c>
      <c r="CM42" s="8">
        <v>76.765917327892126</v>
      </c>
      <c r="CN42" s="14">
        <v>-0.10659479114163868</v>
      </c>
      <c r="CO42" s="24">
        <v>47.3015415643656</v>
      </c>
      <c r="CP42" s="8">
        <v>77.206751569611697</v>
      </c>
      <c r="CQ42" s="14">
        <v>-9.8644687383238408E-2</v>
      </c>
      <c r="CR42" s="24">
        <v>47.819337460329635</v>
      </c>
      <c r="CS42" s="8">
        <v>77.769456723975523</v>
      </c>
      <c r="CT42" s="14">
        <v>-9.1262690616175229E-2</v>
      </c>
      <c r="CU42" s="24">
        <v>50.723377137707843</v>
      </c>
      <c r="CV42" s="8">
        <v>78.249905417200523</v>
      </c>
      <c r="CW42" s="14">
        <v>9.4189932560365855E-2</v>
      </c>
      <c r="CX42" s="24">
        <v>50.584803927732615</v>
      </c>
      <c r="CY42" s="8">
        <v>79.070695780865492</v>
      </c>
      <c r="CZ42" s="14">
        <v>2.9772125815812137E-2</v>
      </c>
      <c r="DA42" s="24">
        <v>49.525242369160196</v>
      </c>
      <c r="DB42" s="8">
        <v>78.116423335229968</v>
      </c>
      <c r="DC42" s="14">
        <v>-1.983792080355061E-2</v>
      </c>
      <c r="DD42" s="24">
        <v>52.501572410301321</v>
      </c>
      <c r="DE42" s="8">
        <v>77.232869941962718</v>
      </c>
      <c r="DF42" s="14">
        <v>9.3644004188784408E-2</v>
      </c>
    </row>
    <row r="43" spans="2:110" ht="21">
      <c r="B43" s="3" t="s">
        <v>77</v>
      </c>
      <c r="C43" s="9" t="s">
        <v>78</v>
      </c>
      <c r="D43" s="67">
        <v>51116634.481219999</v>
      </c>
      <c r="E43" s="67">
        <v>8117277.7337400001</v>
      </c>
      <c r="F43" s="67">
        <v>25489635.108040001</v>
      </c>
      <c r="G43" s="66">
        <v>2813064.3166499999</v>
      </c>
      <c r="H43" s="66">
        <v>420985.13535</v>
      </c>
      <c r="I43" s="66">
        <v>1143032.8921099999</v>
      </c>
      <c r="J43" s="66">
        <v>2411592.9298999999</v>
      </c>
      <c r="K43" s="66">
        <v>471211.60359999997</v>
      </c>
      <c r="L43" s="66">
        <v>1066673.4131700001</v>
      </c>
      <c r="M43" s="66">
        <v>8811219.8113499992</v>
      </c>
      <c r="N43" s="66">
        <v>1398618.3</v>
      </c>
      <c r="O43" s="66">
        <v>4156002.8797200001</v>
      </c>
      <c r="P43" s="66">
        <v>1161990.86748</v>
      </c>
      <c r="Q43" s="66">
        <v>202404.861</v>
      </c>
      <c r="R43" s="66">
        <v>508774.96247999999</v>
      </c>
      <c r="S43" s="66">
        <v>1268972.1787</v>
      </c>
      <c r="T43" s="66">
        <v>203911.84899999999</v>
      </c>
      <c r="U43" s="66">
        <v>570729.69400000002</v>
      </c>
      <c r="V43" s="66">
        <v>1677638.6192399999</v>
      </c>
      <c r="W43" s="66">
        <v>246608.92499999999</v>
      </c>
      <c r="X43" s="66">
        <v>783321.69123999996</v>
      </c>
      <c r="Y43" s="66">
        <v>2116540.9379500002</v>
      </c>
      <c r="Z43" s="66">
        <v>331842.91499999998</v>
      </c>
      <c r="AA43" s="66">
        <v>1035405.6409999999</v>
      </c>
      <c r="AB43" s="66">
        <v>2586077.2079799999</v>
      </c>
      <c r="AC43" s="66">
        <v>413849.75</v>
      </c>
      <c r="AD43" s="66">
        <v>1257770.8910000001</v>
      </c>
      <c r="AE43" s="66">
        <v>19454341.535560001</v>
      </c>
      <c r="AF43" s="66">
        <v>3023139.4259899999</v>
      </c>
      <c r="AG43" s="66">
        <v>9916958.9857999999</v>
      </c>
      <c r="AH43" s="69">
        <v>3601271.0880900002</v>
      </c>
      <c r="AI43" s="69">
        <v>568922.228</v>
      </c>
      <c r="AJ43" s="69">
        <v>1791682.3474999999</v>
      </c>
      <c r="AK43" s="69">
        <v>4925435.9091299996</v>
      </c>
      <c r="AL43" s="69">
        <v>786168.55299</v>
      </c>
      <c r="AM43" s="69">
        <v>2474366.696</v>
      </c>
      <c r="AN43" s="69">
        <v>5122638.9229499996</v>
      </c>
      <c r="AO43" s="69">
        <v>781505.29</v>
      </c>
      <c r="AP43" s="69">
        <v>2627088.625</v>
      </c>
      <c r="AQ43" s="69">
        <v>5804995.6153899999</v>
      </c>
      <c r="AR43" s="69">
        <v>886543.35499999998</v>
      </c>
      <c r="AS43" s="69">
        <v>3023821.3173000002</v>
      </c>
      <c r="AT43" s="69">
        <v>17626415.887759998</v>
      </c>
      <c r="AU43" s="69">
        <v>2803323.2688000002</v>
      </c>
      <c r="AV43" s="69">
        <v>9206966.9372400008</v>
      </c>
      <c r="AW43" s="69">
        <v>6995177.3740600003</v>
      </c>
      <c r="AX43" s="69">
        <v>1071852.2378</v>
      </c>
      <c r="AY43" s="69">
        <v>3669302.6941999998</v>
      </c>
      <c r="AZ43" s="69">
        <v>5969813.3214999996</v>
      </c>
      <c r="BA43" s="69">
        <v>928910.23400000005</v>
      </c>
      <c r="BB43" s="69">
        <v>3133120.7286399999</v>
      </c>
      <c r="BC43" s="69">
        <v>4661425.1922000004</v>
      </c>
      <c r="BD43" s="69">
        <v>802560.79700000002</v>
      </c>
      <c r="BE43" s="69">
        <v>2404543.5144000002</v>
      </c>
      <c r="BF43" s="24">
        <v>45.103719577095106</v>
      </c>
      <c r="BG43" s="8">
        <v>75.846404660982046</v>
      </c>
      <c r="BH43" s="24">
        <v>43.857722805215815</v>
      </c>
      <c r="BI43" s="8">
        <v>73.083102115281278</v>
      </c>
      <c r="BJ43" s="14">
        <v>-0.15547795082372984</v>
      </c>
      <c r="BK43" s="24">
        <v>47.079143058708041</v>
      </c>
      <c r="BL43" s="8">
        <v>69.359763671429761</v>
      </c>
      <c r="BM43" s="14">
        <v>-6.2975929327791474E-2</v>
      </c>
      <c r="BN43" s="24">
        <v>41.411444252387881</v>
      </c>
      <c r="BO43" s="8">
        <v>74.820635741886861</v>
      </c>
      <c r="BP43" s="14">
        <v>-0.4775943883765964</v>
      </c>
      <c r="BQ43" s="24">
        <v>40.019682617341715</v>
      </c>
      <c r="BR43" s="8">
        <v>71.539566461605034</v>
      </c>
      <c r="BS43" s="14">
        <v>-8.00265630433281E-2</v>
      </c>
      <c r="BT43" s="24">
        <v>39.162315461990062</v>
      </c>
      <c r="BU43" s="8">
        <v>73.676618451122749</v>
      </c>
      <c r="BV43" s="14">
        <v>-8.8420897863717915E-2</v>
      </c>
      <c r="BW43" s="24">
        <v>42.653409524582685</v>
      </c>
      <c r="BX43" s="8">
        <v>76.055772970386798</v>
      </c>
      <c r="BY43" s="14">
        <v>-7.1314203999687839E-2</v>
      </c>
      <c r="BZ43" s="24">
        <v>41.938596134380532</v>
      </c>
      <c r="CA43" s="8">
        <v>75.729144964626315</v>
      </c>
      <c r="CB43" s="14">
        <v>-0.11065558379284923</v>
      </c>
      <c r="CC43" s="24">
        <v>42.522117798937302</v>
      </c>
      <c r="CD43" s="8">
        <v>75.242603504080563</v>
      </c>
      <c r="CE43" s="14">
        <v>-0.13105658956305721</v>
      </c>
      <c r="CF43" s="24">
        <v>45.844895561026497</v>
      </c>
      <c r="CG43" s="8">
        <v>76.63743095465523</v>
      </c>
      <c r="CH43" s="14">
        <v>-0.57955004644139951</v>
      </c>
      <c r="CI43" s="24">
        <v>45.202644473860623</v>
      </c>
      <c r="CJ43" s="8">
        <v>75.899299954567937</v>
      </c>
      <c r="CK43" s="14">
        <v>-0.12286117183422035</v>
      </c>
      <c r="CL43" s="24">
        <v>44.430048193933061</v>
      </c>
      <c r="CM43" s="8">
        <v>75.888359028367276</v>
      </c>
      <c r="CN43" s="14">
        <v>-0.19652456118589545</v>
      </c>
      <c r="CO43" s="24">
        <v>46.934612853091906</v>
      </c>
      <c r="CP43" s="8">
        <v>77.072502342949235</v>
      </c>
      <c r="CQ43" s="14">
        <v>-0.11375279432654309</v>
      </c>
      <c r="CR43" s="24">
        <v>46.607457539612199</v>
      </c>
      <c r="CS43" s="8">
        <v>77.328371410471235</v>
      </c>
      <c r="CT43" s="14">
        <v>-0.14367358901203742</v>
      </c>
      <c r="CU43" s="24">
        <v>46.342709867683858</v>
      </c>
      <c r="CV43" s="8">
        <v>76.65898807848788</v>
      </c>
      <c r="CW43" s="14">
        <v>-0.47466984557626996</v>
      </c>
      <c r="CX43" s="24">
        <v>45.897542642240133</v>
      </c>
      <c r="CY43" s="8">
        <v>77.392592033522675</v>
      </c>
      <c r="CZ43" s="14">
        <v>-0.20720453060365746</v>
      </c>
      <c r="DA43" s="24">
        <v>46.77039085097293</v>
      </c>
      <c r="DB43" s="8">
        <v>77.131877069782803</v>
      </c>
      <c r="DC43" s="14">
        <v>-0.13950909119332114</v>
      </c>
      <c r="DD43" s="24">
        <v>46.506601934258804</v>
      </c>
      <c r="DE43" s="8">
        <v>74.975531848240479</v>
      </c>
      <c r="DF43" s="14">
        <v>-0.12552843181667522</v>
      </c>
    </row>
    <row r="44" spans="2:110" ht="21">
      <c r="B44" s="3" t="s">
        <v>79</v>
      </c>
      <c r="C44" s="9" t="s">
        <v>80</v>
      </c>
      <c r="D44" s="67">
        <v>24615220.70744</v>
      </c>
      <c r="E44" s="67">
        <v>3588071.7206000001</v>
      </c>
      <c r="F44" s="67">
        <v>13109583.584249999</v>
      </c>
      <c r="G44" s="66">
        <v>1193103.9337500001</v>
      </c>
      <c r="H44" s="66">
        <v>181658.3602</v>
      </c>
      <c r="I44" s="66">
        <v>552104.96325000003</v>
      </c>
      <c r="J44" s="66">
        <v>1052151.4609999999</v>
      </c>
      <c r="K44" s="66">
        <v>187657.6299</v>
      </c>
      <c r="L44" s="66">
        <v>539020.23199999996</v>
      </c>
      <c r="M44" s="66">
        <v>3783466.0709500001</v>
      </c>
      <c r="N44" s="66">
        <v>568566.32400000002</v>
      </c>
      <c r="O44" s="66">
        <v>1889431.2515</v>
      </c>
      <c r="P44" s="66">
        <v>538507.64769999997</v>
      </c>
      <c r="Q44" s="66">
        <v>82049.87</v>
      </c>
      <c r="R44" s="66">
        <v>260032.4565</v>
      </c>
      <c r="S44" s="66">
        <v>517255.99080000003</v>
      </c>
      <c r="T44" s="66">
        <v>82473.698000000004</v>
      </c>
      <c r="U44" s="66">
        <v>245361.48800000001</v>
      </c>
      <c r="V44" s="66">
        <v>658685.34100000001</v>
      </c>
      <c r="W44" s="66">
        <v>96514.914000000004</v>
      </c>
      <c r="X44" s="66">
        <v>320060.03399999999</v>
      </c>
      <c r="Y44" s="66">
        <v>896161.59180000005</v>
      </c>
      <c r="Z44" s="66">
        <v>133863.78099999999</v>
      </c>
      <c r="AA44" s="66">
        <v>456719.78600000002</v>
      </c>
      <c r="AB44" s="66">
        <v>1172855.4996499999</v>
      </c>
      <c r="AC44" s="66">
        <v>173664.06099999999</v>
      </c>
      <c r="AD44" s="66">
        <v>607257.48699999996</v>
      </c>
      <c r="AE44" s="66">
        <v>9248753.8917399999</v>
      </c>
      <c r="AF44" s="66">
        <v>1304050.7855</v>
      </c>
      <c r="AG44" s="66">
        <v>4987108.0324999997</v>
      </c>
      <c r="AH44" s="69">
        <v>1669710.1466000001</v>
      </c>
      <c r="AI44" s="69">
        <v>238337.924</v>
      </c>
      <c r="AJ44" s="69">
        <v>881707.924</v>
      </c>
      <c r="AK44" s="69">
        <v>2252386.7143000001</v>
      </c>
      <c r="AL44" s="69">
        <v>325561.02649999998</v>
      </c>
      <c r="AM44" s="69">
        <v>1201112.274</v>
      </c>
      <c r="AN44" s="69">
        <v>2447605.3707400002</v>
      </c>
      <c r="AO44" s="69">
        <v>344383.15</v>
      </c>
      <c r="AP44" s="69">
        <v>1320902.9865000001</v>
      </c>
      <c r="AQ44" s="69">
        <v>2879051.6601</v>
      </c>
      <c r="AR44" s="69">
        <v>395768.685</v>
      </c>
      <c r="AS44" s="69">
        <v>1583384.848</v>
      </c>
      <c r="AT44" s="69">
        <v>9337745.3499999996</v>
      </c>
      <c r="AU44" s="69">
        <v>1346138.621</v>
      </c>
      <c r="AV44" s="69">
        <v>5141919.1050000004</v>
      </c>
      <c r="AW44" s="69">
        <v>3647075.6764000002</v>
      </c>
      <c r="AX44" s="69">
        <v>510646.20299999998</v>
      </c>
      <c r="AY44" s="69">
        <v>2023179.085</v>
      </c>
      <c r="AZ44" s="69">
        <v>3335581.06</v>
      </c>
      <c r="BA44" s="69">
        <v>471463.78499999997</v>
      </c>
      <c r="BB44" s="69">
        <v>1842895.1510000001</v>
      </c>
      <c r="BC44" s="69">
        <v>2355088.6135999998</v>
      </c>
      <c r="BD44" s="69">
        <v>364028.63299999997</v>
      </c>
      <c r="BE44" s="69">
        <v>1275844.8689999999</v>
      </c>
      <c r="BF44" s="24">
        <v>52.638402413000478</v>
      </c>
      <c r="BG44" s="8">
        <v>78.511523593628084</v>
      </c>
      <c r="BH44" s="24">
        <v>47.828643580865936</v>
      </c>
      <c r="BI44" s="8">
        <v>75.242921744046726</v>
      </c>
      <c r="BJ44" s="14">
        <v>-5.1898868186164591E-2</v>
      </c>
      <c r="BK44" s="24">
        <v>57.301111411113325</v>
      </c>
      <c r="BL44" s="8">
        <v>74.175953370955455</v>
      </c>
      <c r="BM44" s="14">
        <v>0.14970781307888864</v>
      </c>
      <c r="BN44" s="24">
        <v>47.498879798602459</v>
      </c>
      <c r="BO44" s="8">
        <v>76.868719087961509</v>
      </c>
      <c r="BP44" s="14">
        <v>-0.12387217775505513</v>
      </c>
      <c r="BQ44" s="24">
        <v>51.829840674364291</v>
      </c>
      <c r="BR44" s="8">
        <v>76.014583729159725</v>
      </c>
      <c r="BS44" s="14">
        <v>1.4204548312526924E-2</v>
      </c>
      <c r="BT44" s="24">
        <v>42.457438570380887</v>
      </c>
      <c r="BU44" s="8">
        <v>74.842938915043732</v>
      </c>
      <c r="BV44" s="14">
        <v>-5.241615730713349E-2</v>
      </c>
      <c r="BW44" s="24">
        <v>45.101895596103745</v>
      </c>
      <c r="BX44" s="8">
        <v>76.831320639089412</v>
      </c>
      <c r="BY44" s="14">
        <v>-3.8705845083618545E-2</v>
      </c>
      <c r="BZ44" s="24">
        <v>46.694086743326949</v>
      </c>
      <c r="CA44" s="8">
        <v>77.333642776416767</v>
      </c>
      <c r="CB44" s="14">
        <v>-3.9451282115856731E-2</v>
      </c>
      <c r="CC44" s="24">
        <v>49.671445107849252</v>
      </c>
      <c r="CD44" s="8">
        <v>77.761650777242991</v>
      </c>
      <c r="CE44" s="14">
        <v>-5.4141588103172253E-3</v>
      </c>
      <c r="CF44" s="24">
        <v>53.116977190009429</v>
      </c>
      <c r="CG44" s="8">
        <v>79.271691857962566</v>
      </c>
      <c r="CH44" s="14">
        <v>0.4254111050205755</v>
      </c>
      <c r="CI44" s="24">
        <v>52.940960059622213</v>
      </c>
      <c r="CJ44" s="8">
        <v>78.720699297659465</v>
      </c>
      <c r="CK44" s="14">
        <v>7.1926273335086832E-2</v>
      </c>
      <c r="CL44" s="24">
        <v>52.093013802228619</v>
      </c>
      <c r="CM44" s="8">
        <v>78.675134595373123</v>
      </c>
      <c r="CN44" s="14">
        <v>6.9593363846967737E-2</v>
      </c>
      <c r="CO44" s="24">
        <v>53.077127628396731</v>
      </c>
      <c r="CP44" s="8">
        <v>79.319881283356864</v>
      </c>
      <c r="CQ44" s="14">
        <v>0.11228170059352421</v>
      </c>
      <c r="CR44" s="24">
        <v>53.956355054767322</v>
      </c>
      <c r="CS44" s="8">
        <v>80.003133743742765</v>
      </c>
      <c r="CT44" s="14">
        <v>0.17067985362351318</v>
      </c>
      <c r="CU44" s="24">
        <v>53.482845295447774</v>
      </c>
      <c r="CV44" s="8">
        <v>79.252055424760869</v>
      </c>
      <c r="CW44" s="14">
        <v>0.49147422303826627</v>
      </c>
      <c r="CX44" s="24">
        <v>52.752684263699962</v>
      </c>
      <c r="CY44" s="8">
        <v>79.84682663724368</v>
      </c>
      <c r="CZ44" s="14">
        <v>0.14954683241786468</v>
      </c>
      <c r="DA44" s="24">
        <v>53.756879486544499</v>
      </c>
      <c r="DB44" s="8">
        <v>79.62875258170412</v>
      </c>
      <c r="DC44" s="14">
        <v>0.18609744923606855</v>
      </c>
      <c r="DD44" s="24">
        <v>54.011510234082259</v>
      </c>
      <c r="DE44" s="8">
        <v>77.801419892691214</v>
      </c>
      <c r="DF44" s="14">
        <v>0.14834479859414143</v>
      </c>
    </row>
    <row r="45" spans="2:110" ht="21">
      <c r="B45" s="3" t="s">
        <v>81</v>
      </c>
      <c r="C45" s="9" t="s">
        <v>82</v>
      </c>
      <c r="D45" s="67">
        <v>14755303.904100001</v>
      </c>
      <c r="E45" s="67">
        <v>3234441.8875000002</v>
      </c>
      <c r="F45" s="67">
        <v>6695955.6730000004</v>
      </c>
      <c r="G45" s="66">
        <v>988494.3101</v>
      </c>
      <c r="H45" s="66">
        <v>138623.53390000001</v>
      </c>
      <c r="I45" s="66">
        <v>465472.80800000002</v>
      </c>
      <c r="J45" s="66">
        <v>764511.95920000004</v>
      </c>
      <c r="K45" s="66">
        <v>194204.58199999999</v>
      </c>
      <c r="L45" s="66">
        <v>283705.30499999999</v>
      </c>
      <c r="M45" s="66">
        <v>2401586.4897699999</v>
      </c>
      <c r="N45" s="66">
        <v>527167.60580000002</v>
      </c>
      <c r="O45" s="66">
        <v>1000827.383</v>
      </c>
      <c r="P45" s="66">
        <v>355864.35307000001</v>
      </c>
      <c r="Q45" s="66">
        <v>78116.047999999995</v>
      </c>
      <c r="R45" s="66">
        <v>133374.56099999999</v>
      </c>
      <c r="S45" s="66">
        <v>316208.05680000002</v>
      </c>
      <c r="T45" s="66">
        <v>70813.391000000003</v>
      </c>
      <c r="U45" s="66">
        <v>124265.394</v>
      </c>
      <c r="V45" s="66">
        <v>422405.75050000002</v>
      </c>
      <c r="W45" s="66">
        <v>89760.033800000005</v>
      </c>
      <c r="X45" s="66">
        <v>179726.84400000001</v>
      </c>
      <c r="Y45" s="66">
        <v>555774.9902</v>
      </c>
      <c r="Z45" s="66">
        <v>122217.451</v>
      </c>
      <c r="AA45" s="66">
        <v>236410.217</v>
      </c>
      <c r="AB45" s="66">
        <v>751333.33920000005</v>
      </c>
      <c r="AC45" s="66">
        <v>166260.682</v>
      </c>
      <c r="AD45" s="66">
        <v>327050.36700000003</v>
      </c>
      <c r="AE45" s="66">
        <v>5266824.3766999999</v>
      </c>
      <c r="AF45" s="66">
        <v>1174465.4538</v>
      </c>
      <c r="AG45" s="66">
        <v>2382117.2779999999</v>
      </c>
      <c r="AH45" s="69">
        <v>1017105.652</v>
      </c>
      <c r="AI45" s="69">
        <v>231570.2769</v>
      </c>
      <c r="AJ45" s="69">
        <v>437441.32799999998</v>
      </c>
      <c r="AK45" s="69">
        <v>1254045.0282999999</v>
      </c>
      <c r="AL45" s="69">
        <v>279354.16399999999</v>
      </c>
      <c r="AM45" s="69">
        <v>546008.55599999998</v>
      </c>
      <c r="AN45" s="69">
        <v>1354145.1305</v>
      </c>
      <c r="AO45" s="69">
        <v>305419.712</v>
      </c>
      <c r="AP45" s="69">
        <v>609275.92099999997</v>
      </c>
      <c r="AQ45" s="69">
        <v>1641528.5659</v>
      </c>
      <c r="AR45" s="69">
        <v>358121.30089999997</v>
      </c>
      <c r="AS45" s="69">
        <v>789391.473</v>
      </c>
      <c r="AT45" s="69">
        <v>5333886.7683300003</v>
      </c>
      <c r="AU45" s="69">
        <v>1199980.7120000001</v>
      </c>
      <c r="AV45" s="69">
        <v>2563832.8990000002</v>
      </c>
      <c r="AW45" s="69">
        <v>2175448.1044299998</v>
      </c>
      <c r="AX45" s="69">
        <v>475208.092</v>
      </c>
      <c r="AY45" s="69">
        <v>1048307.676</v>
      </c>
      <c r="AZ45" s="69">
        <v>1734287.8245000001</v>
      </c>
      <c r="BA45" s="69">
        <v>389602.522</v>
      </c>
      <c r="BB45" s="69">
        <v>835959.353</v>
      </c>
      <c r="BC45" s="69">
        <v>1424150.8393999999</v>
      </c>
      <c r="BD45" s="69">
        <v>335170.098</v>
      </c>
      <c r="BE45" s="69">
        <v>679565.87</v>
      </c>
      <c r="BF45" s="24">
        <v>21.306135317221386</v>
      </c>
      <c r="BG45" s="8">
        <v>67.428878171347421</v>
      </c>
      <c r="BH45" s="24">
        <v>51.156079264592954</v>
      </c>
      <c r="BI45" s="8">
        <v>77.052744026887808</v>
      </c>
      <c r="BJ45" s="14">
        <v>3.8251938005021933E-2</v>
      </c>
      <c r="BK45" s="24">
        <v>25.863455446500893</v>
      </c>
      <c r="BL45" s="8">
        <v>59.363765579513952</v>
      </c>
      <c r="BM45" s="14">
        <v>-0.5472975798027554</v>
      </c>
      <c r="BN45" s="24">
        <v>13.706278684578322</v>
      </c>
      <c r="BO45" s="8">
        <v>65.499389090666639</v>
      </c>
      <c r="BP45" s="14">
        <v>-1.8788843307657528</v>
      </c>
      <c r="BQ45" s="24">
        <v>17.651703951042052</v>
      </c>
      <c r="BR45" s="8">
        <v>63.064058319487835</v>
      </c>
      <c r="BS45" s="14">
        <v>-0.26104469195111563</v>
      </c>
      <c r="BT45" s="24">
        <v>10.976378785942885</v>
      </c>
      <c r="BU45" s="8">
        <v>63.7001066005204</v>
      </c>
      <c r="BV45" s="14">
        <v>-0.27134212679059777</v>
      </c>
      <c r="BW45" s="24">
        <v>13.091755110905687</v>
      </c>
      <c r="BX45" s="8">
        <v>66.692243224319242</v>
      </c>
      <c r="BY45" s="14">
        <v>-0.31725263618103888</v>
      </c>
      <c r="BZ45" s="24">
        <v>12.868125421946722</v>
      </c>
      <c r="CA45" s="8">
        <v>65.920796997737497</v>
      </c>
      <c r="CB45" s="14">
        <v>-0.45244712417058919</v>
      </c>
      <c r="CC45" s="24">
        <v>17.133498125481665</v>
      </c>
      <c r="CD45" s="8">
        <v>66.296988008472525</v>
      </c>
      <c r="CE45" s="14">
        <v>-0.57527940571338132</v>
      </c>
      <c r="CF45" s="24">
        <v>19.17845604740544</v>
      </c>
      <c r="CG45" s="8">
        <v>66.977699033993815</v>
      </c>
      <c r="CH45" s="14">
        <v>-3.9987173874574631</v>
      </c>
      <c r="CI45" s="24">
        <v>16.368153630928127</v>
      </c>
      <c r="CJ45" s="8">
        <v>65.38620926693585</v>
      </c>
      <c r="CK45" s="14">
        <v>-0.82610613931716881</v>
      </c>
      <c r="CL45" s="24">
        <v>17.662259172086735</v>
      </c>
      <c r="CM45" s="8">
        <v>66.153770066086821</v>
      </c>
      <c r="CN45" s="14">
        <v>-0.97744652486829586</v>
      </c>
      <c r="CO45" s="24">
        <v>18.337752158545989</v>
      </c>
      <c r="CP45" s="8">
        <v>66.609689498758101</v>
      </c>
      <c r="CQ45" s="14">
        <v>-1.0670427297897898</v>
      </c>
      <c r="CR45" s="24">
        <v>23.15249505179413</v>
      </c>
      <c r="CS45" s="8">
        <v>68.791519445760144</v>
      </c>
      <c r="CT45" s="14">
        <v>-1.129166101835104</v>
      </c>
      <c r="CU45" s="24">
        <v>22.824567961819579</v>
      </c>
      <c r="CV45" s="8">
        <v>68.117955987698878</v>
      </c>
      <c r="CW45" s="14">
        <v>-3.7406345179279019</v>
      </c>
      <c r="CX45" s="24">
        <v>21.920426309017483</v>
      </c>
      <c r="CY45" s="8">
        <v>68.808455942413332</v>
      </c>
      <c r="CZ45" s="14">
        <v>-1.5423057279640098</v>
      </c>
      <c r="DA45" s="24">
        <v>21.806975041077749</v>
      </c>
      <c r="DB45" s="8">
        <v>68.210293584728234</v>
      </c>
      <c r="DC45" s="14">
        <v>-1.2435069462618502</v>
      </c>
      <c r="DD45" s="24">
        <v>25.245016877870469</v>
      </c>
      <c r="DE45" s="8">
        <v>66.969723300475337</v>
      </c>
      <c r="DF45" s="14">
        <v>-0.95248603149455213</v>
      </c>
    </row>
    <row r="46" spans="2:110" ht="21">
      <c r="B46" s="3" t="s">
        <v>83</v>
      </c>
      <c r="C46" s="9" t="s">
        <v>84</v>
      </c>
      <c r="D46" s="67">
        <v>20232157.735350002</v>
      </c>
      <c r="E46" s="67">
        <v>3554477.0610000002</v>
      </c>
      <c r="F46" s="67">
        <v>9936219.6832699999</v>
      </c>
      <c r="G46" s="66">
        <v>1294157.88604</v>
      </c>
      <c r="H46" s="66">
        <v>218573.92449999999</v>
      </c>
      <c r="I46" s="66">
        <v>606328.21112999995</v>
      </c>
      <c r="J46" s="66">
        <v>1086521.0086699999</v>
      </c>
      <c r="K46" s="66">
        <v>233599.0675</v>
      </c>
      <c r="L46" s="66">
        <v>474999.68914999999</v>
      </c>
      <c r="M46" s="66">
        <v>3394349.4918</v>
      </c>
      <c r="N46" s="66">
        <v>575499.478</v>
      </c>
      <c r="O46" s="66">
        <v>1612849.848</v>
      </c>
      <c r="P46" s="66">
        <v>483373.37070000003</v>
      </c>
      <c r="Q46" s="66">
        <v>89088.756999999998</v>
      </c>
      <c r="R46" s="66">
        <v>215909.5</v>
      </c>
      <c r="S46" s="66">
        <v>428533.6557</v>
      </c>
      <c r="T46" s="66">
        <v>74995.823999999993</v>
      </c>
      <c r="U46" s="66">
        <v>196258.17499999999</v>
      </c>
      <c r="V46" s="66">
        <v>614592.67244999995</v>
      </c>
      <c r="W46" s="66">
        <v>98849.251000000004</v>
      </c>
      <c r="X46" s="66">
        <v>289790.05099999998</v>
      </c>
      <c r="Y46" s="66">
        <v>799099.15150000004</v>
      </c>
      <c r="Z46" s="66">
        <v>128433.058</v>
      </c>
      <c r="AA46" s="66">
        <v>388487.13799999998</v>
      </c>
      <c r="AB46" s="66">
        <v>1068750.64145</v>
      </c>
      <c r="AC46" s="66">
        <v>184132.58799999999</v>
      </c>
      <c r="AD46" s="66">
        <v>522404.984</v>
      </c>
      <c r="AE46" s="66">
        <v>7349684.4902600003</v>
      </c>
      <c r="AF46" s="66">
        <v>1248155.4040000001</v>
      </c>
      <c r="AG46" s="66">
        <v>3676638.1961099999</v>
      </c>
      <c r="AH46" s="69">
        <v>1455272.5045700001</v>
      </c>
      <c r="AI46" s="69">
        <v>244838.253</v>
      </c>
      <c r="AJ46" s="69">
        <v>735656.95400000003</v>
      </c>
      <c r="AK46" s="69">
        <v>1799598.5666799999</v>
      </c>
      <c r="AL46" s="69">
        <v>309444.34999999998</v>
      </c>
      <c r="AM46" s="69">
        <v>882604.20599000005</v>
      </c>
      <c r="AN46" s="69">
        <v>1875147.2389499999</v>
      </c>
      <c r="AO46" s="69">
        <v>323980.86499999999</v>
      </c>
      <c r="AP46" s="69">
        <v>936497.70900000003</v>
      </c>
      <c r="AQ46" s="69">
        <v>2219666.1800600002</v>
      </c>
      <c r="AR46" s="69">
        <v>369891.93599999999</v>
      </c>
      <c r="AS46" s="69">
        <v>1121879.32712</v>
      </c>
      <c r="AT46" s="69">
        <v>7107444.8585799998</v>
      </c>
      <c r="AU46" s="69">
        <v>1278649.1869999999</v>
      </c>
      <c r="AV46" s="69">
        <v>3565403.7388800001</v>
      </c>
      <c r="AW46" s="69">
        <v>2740557.1236299998</v>
      </c>
      <c r="AX46" s="69">
        <v>481964.29100000003</v>
      </c>
      <c r="AY46" s="69">
        <v>1374280.69</v>
      </c>
      <c r="AZ46" s="69">
        <v>2345931.7799499999</v>
      </c>
      <c r="BA46" s="69">
        <v>422283.14799999999</v>
      </c>
      <c r="BB46" s="69">
        <v>1182125.6388999999</v>
      </c>
      <c r="BC46" s="69">
        <v>2020955.9550000001</v>
      </c>
      <c r="BD46" s="69">
        <v>374401.74800000002</v>
      </c>
      <c r="BE46" s="69">
        <v>1008997.40998</v>
      </c>
      <c r="BF46" s="24">
        <v>38.900898953303127</v>
      </c>
      <c r="BG46" s="8">
        <v>73.652383354405188</v>
      </c>
      <c r="BH46" s="24">
        <v>44.629810926753706</v>
      </c>
      <c r="BI46" s="8">
        <v>73.503047809050798</v>
      </c>
      <c r="BJ46" s="14">
        <v>-0.17860099987811179</v>
      </c>
      <c r="BK46" s="24">
        <v>42.142180798342096</v>
      </c>
      <c r="BL46" s="8">
        <v>67.033661108245184</v>
      </c>
      <c r="BM46" s="14">
        <v>-0.19446304888391538</v>
      </c>
      <c r="BN46" s="24">
        <v>38.085567029194536</v>
      </c>
      <c r="BO46" s="8">
        <v>73.701663113725388</v>
      </c>
      <c r="BP46" s="14">
        <v>-0.65023283761731165</v>
      </c>
      <c r="BQ46" s="24">
        <v>38.042545980706919</v>
      </c>
      <c r="BR46" s="8">
        <v>70.790404549754527</v>
      </c>
      <c r="BS46" s="14">
        <v>-0.10243319112605365</v>
      </c>
      <c r="BT46" s="24">
        <v>35.420465845986037</v>
      </c>
      <c r="BU46" s="8">
        <v>72.352177561813576</v>
      </c>
      <c r="BV46" s="14">
        <v>-0.10376040735699296</v>
      </c>
      <c r="BW46" s="24">
        <v>37.947820117831299</v>
      </c>
      <c r="BX46" s="8">
        <v>74.565297310049203</v>
      </c>
      <c r="BY46" s="14">
        <v>-0.10997369101539242</v>
      </c>
      <c r="BZ46" s="24">
        <v>40.234488280000477</v>
      </c>
      <c r="CA46" s="8">
        <v>75.1541806658295</v>
      </c>
      <c r="CB46" s="14">
        <v>-0.12624899415602245</v>
      </c>
      <c r="CC46" s="24">
        <v>38.821615092002347</v>
      </c>
      <c r="CD46" s="8">
        <v>73.938740797778848</v>
      </c>
      <c r="CE46" s="14">
        <v>-0.20627712923477662</v>
      </c>
      <c r="CF46" s="24">
        <v>40.374120818947823</v>
      </c>
      <c r="CG46" s="8">
        <v>74.655680920879178</v>
      </c>
      <c r="CH46" s="14">
        <v>-1.2728994571418979</v>
      </c>
      <c r="CI46" s="24">
        <v>42.81599027960953</v>
      </c>
      <c r="CJ46" s="8">
        <v>75.029122911357575</v>
      </c>
      <c r="CK46" s="14">
        <v>-0.1903689567946068</v>
      </c>
      <c r="CL46" s="24">
        <v>39.350145809924342</v>
      </c>
      <c r="CM46" s="8">
        <v>74.040960962114042</v>
      </c>
      <c r="CN46" s="14">
        <v>-0.34222233138767327</v>
      </c>
      <c r="CO46" s="24">
        <v>39.348623823048563</v>
      </c>
      <c r="CP46" s="8">
        <v>74.296995468008646</v>
      </c>
      <c r="CQ46" s="14">
        <v>-0.36411360620635225</v>
      </c>
      <c r="CR46" s="24">
        <v>40.772168589582726</v>
      </c>
      <c r="CS46" s="8">
        <v>75.204513912784392</v>
      </c>
      <c r="CT46" s="14">
        <v>-0.3713902654150707</v>
      </c>
      <c r="CU46" s="24">
        <v>37.929915882341206</v>
      </c>
      <c r="CV46" s="8">
        <v>73.603732111004689</v>
      </c>
      <c r="CW46" s="14">
        <v>-1.5739543908987734</v>
      </c>
      <c r="CX46" s="24">
        <v>36.520615158405136</v>
      </c>
      <c r="CY46" s="8">
        <v>74.035523547093703</v>
      </c>
      <c r="CZ46" s="14">
        <v>-0.66400389823516492</v>
      </c>
      <c r="DA46" s="24">
        <v>37.111238999005579</v>
      </c>
      <c r="DB46" s="8">
        <v>73.679828267711912</v>
      </c>
      <c r="DC46" s="14">
        <v>-0.54780974733516474</v>
      </c>
      <c r="DD46" s="24">
        <v>41.090343506699583</v>
      </c>
      <c r="DE46" s="8">
        <v>72.936101208367745</v>
      </c>
      <c r="DF46" s="14">
        <v>-0.34401996663284778</v>
      </c>
    </row>
    <row r="47" spans="2:110" ht="21">
      <c r="B47" s="3" t="s">
        <v>85</v>
      </c>
      <c r="C47" s="9" t="s">
        <v>86</v>
      </c>
      <c r="D47" s="67">
        <v>26238603.079599999</v>
      </c>
      <c r="E47" s="67">
        <v>4531348.1391799999</v>
      </c>
      <c r="F47" s="67">
        <v>13174598.497129999</v>
      </c>
      <c r="G47" s="66">
        <v>1372903.4206999999</v>
      </c>
      <c r="H47" s="66">
        <v>202555.15218</v>
      </c>
      <c r="I47" s="66">
        <v>654380.05119000003</v>
      </c>
      <c r="J47" s="66">
        <v>1094290.5057399999</v>
      </c>
      <c r="K47" s="66">
        <v>203169.34899999999</v>
      </c>
      <c r="L47" s="66">
        <v>538120.32388000004</v>
      </c>
      <c r="M47" s="66">
        <v>4292982.2237799997</v>
      </c>
      <c r="N47" s="66">
        <v>727788.71600000001</v>
      </c>
      <c r="O47" s="66">
        <v>2019073.274</v>
      </c>
      <c r="P47" s="66">
        <v>576049.53873000003</v>
      </c>
      <c r="Q47" s="66">
        <v>102568.78</v>
      </c>
      <c r="R47" s="66">
        <v>257510.65</v>
      </c>
      <c r="S47" s="66">
        <v>583897.61052999995</v>
      </c>
      <c r="T47" s="66">
        <v>98938.29</v>
      </c>
      <c r="U47" s="66">
        <v>263870.58500000002</v>
      </c>
      <c r="V47" s="66">
        <v>786555.30356000003</v>
      </c>
      <c r="W47" s="66">
        <v>134466.13500000001</v>
      </c>
      <c r="X47" s="66">
        <v>367124.10600000003</v>
      </c>
      <c r="Y47" s="66">
        <v>1021916.30871</v>
      </c>
      <c r="Z47" s="66">
        <v>172963.601</v>
      </c>
      <c r="AA47" s="66">
        <v>487522.12</v>
      </c>
      <c r="AB47" s="66">
        <v>1324563.4622500001</v>
      </c>
      <c r="AC47" s="66">
        <v>218851.91</v>
      </c>
      <c r="AD47" s="66">
        <v>643045.81299999997</v>
      </c>
      <c r="AE47" s="66">
        <v>10154391.34881</v>
      </c>
      <c r="AF47" s="66">
        <v>1745983.371</v>
      </c>
      <c r="AG47" s="66">
        <v>5112676.0986299999</v>
      </c>
      <c r="AH47" s="69">
        <v>1855114.2663199999</v>
      </c>
      <c r="AI47" s="69">
        <v>313083.53999999998</v>
      </c>
      <c r="AJ47" s="69">
        <v>918716.10800000001</v>
      </c>
      <c r="AK47" s="69">
        <v>2403217.8610999999</v>
      </c>
      <c r="AL47" s="69">
        <v>407001.98499999999</v>
      </c>
      <c r="AM47" s="69">
        <v>1195648.952</v>
      </c>
      <c r="AN47" s="69">
        <v>2629991.3137599998</v>
      </c>
      <c r="AO47" s="69">
        <v>454042.41</v>
      </c>
      <c r="AP47" s="69">
        <v>1321236.818</v>
      </c>
      <c r="AQ47" s="69">
        <v>3266067.9076299998</v>
      </c>
      <c r="AR47" s="69">
        <v>571855.43599999999</v>
      </c>
      <c r="AS47" s="69">
        <v>1677074.2206300001</v>
      </c>
      <c r="AT47" s="69">
        <v>9324035.5805699993</v>
      </c>
      <c r="AU47" s="69">
        <v>1651851.551</v>
      </c>
      <c r="AV47" s="69">
        <v>4850348.7494299999</v>
      </c>
      <c r="AW47" s="69">
        <v>3836880.1160800001</v>
      </c>
      <c r="AX47" s="69">
        <v>653647.10600000003</v>
      </c>
      <c r="AY47" s="69">
        <v>1995049.50033</v>
      </c>
      <c r="AZ47" s="69">
        <v>3118612.7604399999</v>
      </c>
      <c r="BA47" s="69">
        <v>541996.27</v>
      </c>
      <c r="BB47" s="69">
        <v>1635088.9271</v>
      </c>
      <c r="BC47" s="69">
        <v>2368542.7040499998</v>
      </c>
      <c r="BD47" s="69">
        <v>456208.17499999999</v>
      </c>
      <c r="BE47" s="69">
        <v>1220210.3219999999</v>
      </c>
      <c r="BF47" s="24">
        <v>41.036463210600481</v>
      </c>
      <c r="BG47" s="8">
        <v>74.407761232672769</v>
      </c>
      <c r="BH47" s="24">
        <v>49.887659684534256</v>
      </c>
      <c r="BI47" s="8">
        <v>76.362839175771086</v>
      </c>
      <c r="BJ47" s="14">
        <v>-2.9572683390223231E-3</v>
      </c>
      <c r="BK47" s="24">
        <v>53.940251918155269</v>
      </c>
      <c r="BL47" s="8">
        <v>72.592448480947752</v>
      </c>
      <c r="BM47" s="14">
        <v>7.7725198623075031E-2</v>
      </c>
      <c r="BN47" s="24">
        <v>37.500207387805624</v>
      </c>
      <c r="BO47" s="8">
        <v>73.504722164800128</v>
      </c>
      <c r="BP47" s="14">
        <v>-0.65242973568331886</v>
      </c>
      <c r="BQ47" s="24">
        <v>39.954735361617992</v>
      </c>
      <c r="BR47" s="8">
        <v>71.514957130430915</v>
      </c>
      <c r="BS47" s="14">
        <v>-7.7406877624669496E-2</v>
      </c>
      <c r="BT47" s="24">
        <v>36.487659750662878</v>
      </c>
      <c r="BU47" s="8">
        <v>72.729914614133961</v>
      </c>
      <c r="BV47" s="14">
        <v>-9.8002143486957571E-2</v>
      </c>
      <c r="BW47" s="24">
        <v>33.612286450629725</v>
      </c>
      <c r="BX47" s="8">
        <v>73.192035249346091</v>
      </c>
      <c r="BY47" s="14">
        <v>-0.14704800952170707</v>
      </c>
      <c r="BZ47" s="24">
        <v>36.258440580700906</v>
      </c>
      <c r="CA47" s="8">
        <v>73.812666118182435</v>
      </c>
      <c r="CB47" s="14">
        <v>-0.17295140840425419</v>
      </c>
      <c r="CC47" s="24">
        <v>40.721426660020924</v>
      </c>
      <c r="CD47" s="8">
        <v>74.608134566332993</v>
      </c>
      <c r="CE47" s="14">
        <v>-0.15914350714062628</v>
      </c>
      <c r="CF47" s="24">
        <v>40.064085581038299</v>
      </c>
      <c r="CG47" s="8">
        <v>74.543372816055708</v>
      </c>
      <c r="CH47" s="14">
        <v>-1.3942092926859542</v>
      </c>
      <c r="CI47" s="24">
        <v>41.593061666977789</v>
      </c>
      <c r="CJ47" s="8">
        <v>74.583241640932826</v>
      </c>
      <c r="CK47" s="14">
        <v>-0.21324404406024317</v>
      </c>
      <c r="CL47" s="24">
        <v>40.899611765874525</v>
      </c>
      <c r="CM47" s="8">
        <v>74.604452185834901</v>
      </c>
      <c r="CN47" s="14">
        <v>-0.29956069456234224</v>
      </c>
      <c r="CO47" s="24">
        <v>39.696214102868531</v>
      </c>
      <c r="CP47" s="8">
        <v>74.424169289046631</v>
      </c>
      <c r="CQ47" s="14">
        <v>-0.37798489377995403</v>
      </c>
      <c r="CR47" s="24">
        <v>39.034632300740491</v>
      </c>
      <c r="CS47" s="8">
        <v>74.572106587943708</v>
      </c>
      <c r="CT47" s="14">
        <v>-0.50692408707343872</v>
      </c>
      <c r="CU47" s="24">
        <v>40.660793173404009</v>
      </c>
      <c r="CV47" s="8">
        <v>74.595498836128428</v>
      </c>
      <c r="CW47" s="14">
        <v>-1.2455424494701048</v>
      </c>
      <c r="CX47" s="24">
        <v>40.113801973025822</v>
      </c>
      <c r="CY47" s="8">
        <v>75.321933646991567</v>
      </c>
      <c r="CZ47" s="14">
        <v>-0.52947079918361184</v>
      </c>
      <c r="DA47" s="24">
        <v>41.09759910189608</v>
      </c>
      <c r="DB47" s="8">
        <v>75.104498862884668</v>
      </c>
      <c r="DC47" s="14">
        <v>-0.39120225972302963</v>
      </c>
      <c r="DD47" s="24">
        <v>40.693666475523564</v>
      </c>
      <c r="DE47" s="8">
        <v>72.786736974305768</v>
      </c>
      <c r="DF47" s="14">
        <v>-0.33178096648886285</v>
      </c>
    </row>
    <row r="48" spans="2:110" ht="21">
      <c r="B48" s="3" t="s">
        <v>87</v>
      </c>
      <c r="C48" s="9" t="s">
        <v>88</v>
      </c>
      <c r="D48" s="67">
        <v>13273900.62576</v>
      </c>
      <c r="E48" s="67">
        <v>2540996.0710900002</v>
      </c>
      <c r="F48" s="67">
        <v>6451773.1606999999</v>
      </c>
      <c r="G48" s="66">
        <v>583377.41946</v>
      </c>
      <c r="H48" s="66">
        <v>134056.25210000001</v>
      </c>
      <c r="I48" s="66">
        <v>205665.54751999999</v>
      </c>
      <c r="J48" s="66">
        <v>550909.46860999998</v>
      </c>
      <c r="K48" s="66">
        <v>144076.26099000001</v>
      </c>
      <c r="L48" s="66">
        <v>211534.83872</v>
      </c>
      <c r="M48" s="66">
        <v>1976940.973</v>
      </c>
      <c r="N48" s="66">
        <v>374064.364</v>
      </c>
      <c r="O48" s="66">
        <v>914320.18700000003</v>
      </c>
      <c r="P48" s="66">
        <v>283472.46899999998</v>
      </c>
      <c r="Q48" s="66">
        <v>60370.938000000002</v>
      </c>
      <c r="R48" s="66">
        <v>122398.632</v>
      </c>
      <c r="S48" s="66">
        <v>241907.58</v>
      </c>
      <c r="T48" s="66">
        <v>46142.764999999999</v>
      </c>
      <c r="U48" s="66">
        <v>103906.939</v>
      </c>
      <c r="V48" s="66">
        <v>335719.071</v>
      </c>
      <c r="W48" s="66">
        <v>60464.758000000002</v>
      </c>
      <c r="X48" s="66">
        <v>156520.12</v>
      </c>
      <c r="Y48" s="66">
        <v>475439.61900000001</v>
      </c>
      <c r="Z48" s="66">
        <v>88152.740999999995</v>
      </c>
      <c r="AA48" s="66">
        <v>229350.94</v>
      </c>
      <c r="AB48" s="66">
        <v>640402.23400000005</v>
      </c>
      <c r="AC48" s="66">
        <v>118933.162</v>
      </c>
      <c r="AD48" s="66">
        <v>302143.55599999998</v>
      </c>
      <c r="AE48" s="66">
        <v>5153168.0829999996</v>
      </c>
      <c r="AF48" s="66">
        <v>957917.19</v>
      </c>
      <c r="AG48" s="66">
        <v>2535907.497</v>
      </c>
      <c r="AH48" s="69">
        <v>930736.51599999995</v>
      </c>
      <c r="AI48" s="69">
        <v>180095.364</v>
      </c>
      <c r="AJ48" s="69">
        <v>449513.36800000002</v>
      </c>
      <c r="AK48" s="69">
        <v>1268710.4310000001</v>
      </c>
      <c r="AL48" s="69">
        <v>229623.64600000001</v>
      </c>
      <c r="AM48" s="69">
        <v>611187.12</v>
      </c>
      <c r="AN48" s="69">
        <v>1318360.4550000001</v>
      </c>
      <c r="AO48" s="69">
        <v>250993.11799999999</v>
      </c>
      <c r="AP48" s="69">
        <v>646737.52500000002</v>
      </c>
      <c r="AQ48" s="69">
        <v>1635360.6810000001</v>
      </c>
      <c r="AR48" s="69">
        <v>297205.06199999998</v>
      </c>
      <c r="AS48" s="69">
        <v>828469.48400000005</v>
      </c>
      <c r="AT48" s="69">
        <v>5009504.68169</v>
      </c>
      <c r="AU48" s="69">
        <v>930882.00399999996</v>
      </c>
      <c r="AV48" s="69">
        <v>2584345.0904600001</v>
      </c>
      <c r="AW48" s="69">
        <v>1918101.473</v>
      </c>
      <c r="AX48" s="69">
        <v>340173.27399999998</v>
      </c>
      <c r="AY48" s="69">
        <v>993526.005</v>
      </c>
      <c r="AZ48" s="69">
        <v>1683699.314</v>
      </c>
      <c r="BA48" s="69">
        <v>313322.38400000002</v>
      </c>
      <c r="BB48" s="69">
        <v>869503.745</v>
      </c>
      <c r="BC48" s="69">
        <v>1407703.89469</v>
      </c>
      <c r="BD48" s="69">
        <v>277386.34600000002</v>
      </c>
      <c r="BE48" s="69">
        <v>721315.34045999998</v>
      </c>
      <c r="BF48" s="24">
        <v>33.505644038137248</v>
      </c>
      <c r="BG48" s="8">
        <v>71.744008929892019</v>
      </c>
      <c r="BH48" s="24">
        <v>20.795594423307392</v>
      </c>
      <c r="BI48" s="8">
        <v>60.539402461087199</v>
      </c>
      <c r="BJ48" s="14">
        <v>-0.60007370907180568</v>
      </c>
      <c r="BK48" s="24">
        <v>26.120512554430615</v>
      </c>
      <c r="BL48" s="8">
        <v>59.484880784797255</v>
      </c>
      <c r="BM48" s="14">
        <v>-0.44491383684318014</v>
      </c>
      <c r="BN48" s="24">
        <v>29.955666994945986</v>
      </c>
      <c r="BO48" s="8">
        <v>70.966404113611574</v>
      </c>
      <c r="BP48" s="14">
        <v>-0.96617749897701766</v>
      </c>
      <c r="BQ48" s="24">
        <v>27.956893698851864</v>
      </c>
      <c r="BR48" s="8">
        <v>66.968824186652071</v>
      </c>
      <c r="BS48" s="14">
        <v>-0.16975486976717702</v>
      </c>
      <c r="BT48" s="24">
        <v>26.651430526084468</v>
      </c>
      <c r="BU48" s="8">
        <v>69.248346534558976</v>
      </c>
      <c r="BV48" s="14">
        <v>-0.13789490573092289</v>
      </c>
      <c r="BW48" s="24">
        <v>30.272318177259645</v>
      </c>
      <c r="BX48" s="8">
        <v>72.134114341368985</v>
      </c>
      <c r="BY48" s="14">
        <v>-0.15077277669066094</v>
      </c>
      <c r="BZ48" s="24">
        <v>31.58448770475821</v>
      </c>
      <c r="CA48" s="8">
        <v>72.235679056583919</v>
      </c>
      <c r="CB48" s="14">
        <v>-0.21937287220184362</v>
      </c>
      <c r="CC48" s="24">
        <v>32.623894669152818</v>
      </c>
      <c r="CD48" s="8">
        <v>71.754989787870443</v>
      </c>
      <c r="CE48" s="14">
        <v>-0.28667601462103237</v>
      </c>
      <c r="CF48" s="24">
        <v>34.651117338178786</v>
      </c>
      <c r="CG48" s="8">
        <v>72.582562783866436</v>
      </c>
      <c r="CH48" s="14">
        <v>-2.1601527753524259</v>
      </c>
      <c r="CI48" s="24">
        <v>32.850435065230613</v>
      </c>
      <c r="CJ48" s="8">
        <v>71.395669270990979</v>
      </c>
      <c r="CK48" s="14">
        <v>-0.43777254810928973</v>
      </c>
      <c r="CL48" s="24">
        <v>35.635906833817025</v>
      </c>
      <c r="CM48" s="8">
        <v>72.690211009976522</v>
      </c>
      <c r="CN48" s="14">
        <v>-0.4884140471683211</v>
      </c>
      <c r="CO48" s="24">
        <v>33.183591294499848</v>
      </c>
      <c r="CP48" s="8">
        <v>72.041377894683265</v>
      </c>
      <c r="CQ48" s="14">
        <v>-0.61420868289698649</v>
      </c>
      <c r="CR48" s="24">
        <v>36.357188200604206</v>
      </c>
      <c r="CS48" s="8">
        <v>73.597603050002689</v>
      </c>
      <c r="CT48" s="14">
        <v>-0.62156462974235005</v>
      </c>
      <c r="CU48" s="24">
        <v>37.695449125542339</v>
      </c>
      <c r="CV48" s="8">
        <v>73.51858133242456</v>
      </c>
      <c r="CW48" s="14">
        <v>-1.7467592488740868</v>
      </c>
      <c r="CX48" s="24">
        <v>37.801240066047221</v>
      </c>
      <c r="CY48" s="8">
        <v>74.494004806311352</v>
      </c>
      <c r="CZ48" s="14">
        <v>-0.647708797633894</v>
      </c>
      <c r="DA48" s="24">
        <v>36.637997207923441</v>
      </c>
      <c r="DB48" s="8">
        <v>73.510698122225875</v>
      </c>
      <c r="DC48" s="14">
        <v>-0.62811179952825258</v>
      </c>
      <c r="DD48" s="24">
        <v>39.202632724408872</v>
      </c>
      <c r="DE48" s="8">
        <v>72.225305137590766</v>
      </c>
      <c r="DF48" s="14">
        <v>-0.4515124921393272</v>
      </c>
    </row>
    <row r="49" spans="1:110" ht="21">
      <c r="B49" s="3" t="s">
        <v>89</v>
      </c>
      <c r="C49" s="9" t="s">
        <v>90</v>
      </c>
      <c r="D49" s="67">
        <v>94375257.673549995</v>
      </c>
      <c r="E49" s="67">
        <v>13264085.19939</v>
      </c>
      <c r="F49" s="67">
        <v>49494961.677210003</v>
      </c>
      <c r="G49" s="66">
        <v>6216676.0754699996</v>
      </c>
      <c r="H49" s="66">
        <v>831549.73028000002</v>
      </c>
      <c r="I49" s="66">
        <v>2889932.9528899998</v>
      </c>
      <c r="J49" s="66">
        <v>4352058.2590600001</v>
      </c>
      <c r="K49" s="66">
        <v>774472.83490000002</v>
      </c>
      <c r="L49" s="66">
        <v>2060845.0332599999</v>
      </c>
      <c r="M49" s="66">
        <v>16433565.83993</v>
      </c>
      <c r="N49" s="66">
        <v>2182456.30553</v>
      </c>
      <c r="O49" s="66">
        <v>8370161.0115599995</v>
      </c>
      <c r="P49" s="66">
        <v>2008735.3655999999</v>
      </c>
      <c r="Q49" s="66">
        <v>288611.25599999999</v>
      </c>
      <c r="R49" s="66">
        <v>982336.98439999996</v>
      </c>
      <c r="S49" s="66">
        <v>2292102.1295400001</v>
      </c>
      <c r="T49" s="66">
        <v>296700.304</v>
      </c>
      <c r="U49" s="66">
        <v>1125366.7623399999</v>
      </c>
      <c r="V49" s="66">
        <v>2973952.5331000001</v>
      </c>
      <c r="W49" s="66">
        <v>391467.255</v>
      </c>
      <c r="X49" s="66">
        <v>1494230.3838</v>
      </c>
      <c r="Y49" s="66">
        <v>3977410.7687599999</v>
      </c>
      <c r="Z49" s="66">
        <v>526086.07900000003</v>
      </c>
      <c r="AA49" s="66">
        <v>2065127.7810200001</v>
      </c>
      <c r="AB49" s="66">
        <v>5181365.0429300005</v>
      </c>
      <c r="AC49" s="66">
        <v>679591.41153000004</v>
      </c>
      <c r="AD49" s="66">
        <v>2703099.1</v>
      </c>
      <c r="AE49" s="66">
        <v>35077227.670840003</v>
      </c>
      <c r="AF49" s="66">
        <v>4816320.8164100004</v>
      </c>
      <c r="AG49" s="66">
        <v>18661504.528549999</v>
      </c>
      <c r="AH49" s="69">
        <v>6930387.5081599997</v>
      </c>
      <c r="AI49" s="69">
        <v>950114.27500000002</v>
      </c>
      <c r="AJ49" s="69">
        <v>3625329.78</v>
      </c>
      <c r="AK49" s="69">
        <v>8487894.3194200005</v>
      </c>
      <c r="AL49" s="69">
        <v>1163584.8585099999</v>
      </c>
      <c r="AM49" s="69">
        <v>4483871.0739000002</v>
      </c>
      <c r="AN49" s="69">
        <v>9061181.5034999996</v>
      </c>
      <c r="AO49" s="69">
        <v>1236585.5079000001</v>
      </c>
      <c r="AP49" s="69">
        <v>4846470.1788499998</v>
      </c>
      <c r="AQ49" s="69">
        <v>10597764.33976</v>
      </c>
      <c r="AR49" s="69">
        <v>1466036.175</v>
      </c>
      <c r="AS49" s="69">
        <v>5705833.4957999997</v>
      </c>
      <c r="AT49" s="69">
        <v>32295729.828249998</v>
      </c>
      <c r="AU49" s="69">
        <v>4659285.5122699998</v>
      </c>
      <c r="AV49" s="69">
        <v>17512518.15095</v>
      </c>
      <c r="AW49" s="69">
        <v>12745680.75409</v>
      </c>
      <c r="AX49" s="69">
        <v>1775996.1653199999</v>
      </c>
      <c r="AY49" s="69">
        <v>6914521.5541399997</v>
      </c>
      <c r="AZ49" s="69">
        <v>11431892.29146</v>
      </c>
      <c r="BA49" s="69">
        <v>1643582.5279999999</v>
      </c>
      <c r="BB49" s="69">
        <v>6201446.8773100004</v>
      </c>
      <c r="BC49" s="69">
        <v>8118156.7827000003</v>
      </c>
      <c r="BD49" s="69">
        <v>1239706.81895</v>
      </c>
      <c r="BE49" s="69">
        <v>4396549.7194999997</v>
      </c>
      <c r="BF49" s="24">
        <v>53.637909452143198</v>
      </c>
      <c r="BG49" s="8">
        <v>78.865062712838025</v>
      </c>
      <c r="BH49" s="24">
        <v>52.264122106281775</v>
      </c>
      <c r="BI49" s="8">
        <v>77.65541852335916</v>
      </c>
      <c r="BJ49" s="14">
        <v>7.3024025409194712E-2</v>
      </c>
      <c r="BK49" s="24">
        <v>54.136253826332023</v>
      </c>
      <c r="BL49" s="8">
        <v>72.684796875963684</v>
      </c>
      <c r="BM49" s="14">
        <v>8.8044382102261523E-2</v>
      </c>
      <c r="BN49" s="24">
        <v>54.779792897242082</v>
      </c>
      <c r="BO49" s="8">
        <v>79.318341223314292</v>
      </c>
      <c r="BP49" s="14">
        <v>0.2703996838440435</v>
      </c>
      <c r="BQ49" s="24">
        <v>55.200210876834575</v>
      </c>
      <c r="BR49" s="8">
        <v>77.291659343328831</v>
      </c>
      <c r="BS49" s="14">
        <v>3.9903545549424803E-2</v>
      </c>
      <c r="BT49" s="24">
        <v>54.586275913045867</v>
      </c>
      <c r="BU49" s="8">
        <v>79.135983736433545</v>
      </c>
      <c r="BV49" s="14">
        <v>3.6783255927499751E-2</v>
      </c>
      <c r="BW49" s="24">
        <v>52.706949774177112</v>
      </c>
      <c r="BX49" s="8">
        <v>79.24018957518993</v>
      </c>
      <c r="BY49" s="14">
        <v>2.5762427023513564E-2</v>
      </c>
      <c r="BZ49" s="24">
        <v>53.699645877905233</v>
      </c>
      <c r="CA49" s="8">
        <v>79.697311475636383</v>
      </c>
      <c r="CB49" s="14">
        <v>5.1538393345600272E-2</v>
      </c>
      <c r="CC49" s="24">
        <v>55.767945756821881</v>
      </c>
      <c r="CD49" s="8">
        <v>79.909737257558959</v>
      </c>
      <c r="CE49" s="14">
        <v>0.10954138578334921</v>
      </c>
      <c r="CF49" s="24">
        <v>53.707654018444771</v>
      </c>
      <c r="CG49" s="8">
        <v>79.485660423639189</v>
      </c>
      <c r="CH49" s="14">
        <v>0.50243602407581656</v>
      </c>
      <c r="CI49" s="24">
        <v>54.350146468300814</v>
      </c>
      <c r="CJ49" s="8">
        <v>79.234490388714846</v>
      </c>
      <c r="CK49" s="14">
        <v>0.11563223329988441</v>
      </c>
      <c r="CL49" s="24">
        <v>54.076046952159643</v>
      </c>
      <c r="CM49" s="8">
        <v>79.396300344154241</v>
      </c>
      <c r="CN49" s="14">
        <v>0.13338924280406642</v>
      </c>
      <c r="CO49" s="24">
        <v>54.03854901487523</v>
      </c>
      <c r="CP49" s="8">
        <v>79.671639196177196</v>
      </c>
      <c r="CQ49" s="14">
        <v>0.14321908940035633</v>
      </c>
      <c r="CR49" s="24">
        <v>52.734785744356735</v>
      </c>
      <c r="CS49" s="8">
        <v>79.558521804029553</v>
      </c>
      <c r="CT49" s="14">
        <v>0.11374763211157053</v>
      </c>
      <c r="CU49" s="24">
        <v>52.748973582622241</v>
      </c>
      <c r="CV49" s="8">
        <v>78.985536842006582</v>
      </c>
      <c r="CW49" s="14">
        <v>0.35269767619916026</v>
      </c>
      <c r="CX49" s="24">
        <v>51.962632821636625</v>
      </c>
      <c r="CY49" s="8">
        <v>79.563977398686504</v>
      </c>
      <c r="CZ49" s="14">
        <v>9.7298918114997912E-2</v>
      </c>
      <c r="DA49" s="24">
        <v>52.13573326622847</v>
      </c>
      <c r="DB49" s="8">
        <v>79.04937708853555</v>
      </c>
      <c r="DC49" s="14">
        <v>9.5412040055267169E-2</v>
      </c>
      <c r="DD49" s="24">
        <v>54.551597605692933</v>
      </c>
      <c r="DE49" s="8">
        <v>78.004783662829396</v>
      </c>
      <c r="DF49" s="14">
        <v>0.15391744127859641</v>
      </c>
    </row>
    <row r="50" spans="1:110" ht="21">
      <c r="B50" s="3" t="s">
        <v>91</v>
      </c>
      <c r="C50" s="9" t="s">
        <v>92</v>
      </c>
      <c r="D50" s="67">
        <v>16643915.660180001</v>
      </c>
      <c r="E50" s="67">
        <v>2123095.7486999999</v>
      </c>
      <c r="F50" s="67">
        <v>9091681.4094500002</v>
      </c>
      <c r="G50" s="66">
        <v>1369498.9134</v>
      </c>
      <c r="H50" s="66">
        <v>166260.5447</v>
      </c>
      <c r="I50" s="66">
        <v>709377.42888000002</v>
      </c>
      <c r="J50" s="66">
        <v>879495.04477000004</v>
      </c>
      <c r="K50" s="66">
        <v>152596.92800000001</v>
      </c>
      <c r="L50" s="66">
        <v>430662.92187000002</v>
      </c>
      <c r="M50" s="66">
        <v>2735876.01119</v>
      </c>
      <c r="N50" s="66">
        <v>332101.03700000001</v>
      </c>
      <c r="O50" s="66">
        <v>1464032.7080000001</v>
      </c>
      <c r="P50" s="66">
        <v>416629.2536</v>
      </c>
      <c r="Q50" s="66">
        <v>54279.942000000003</v>
      </c>
      <c r="R50" s="66">
        <v>200968.24</v>
      </c>
      <c r="S50" s="66">
        <v>379054.47100000002</v>
      </c>
      <c r="T50" s="66">
        <v>48434.953999999998</v>
      </c>
      <c r="U50" s="66">
        <v>200518.06</v>
      </c>
      <c r="V50" s="66">
        <v>478375.56880000001</v>
      </c>
      <c r="W50" s="66">
        <v>59762.248</v>
      </c>
      <c r="X50" s="66">
        <v>257175.23300000001</v>
      </c>
      <c r="Y50" s="66">
        <v>644104.27899000002</v>
      </c>
      <c r="Z50" s="66">
        <v>70829.778000000006</v>
      </c>
      <c r="AA50" s="66">
        <v>357732.22</v>
      </c>
      <c r="AB50" s="66">
        <v>817712.4388</v>
      </c>
      <c r="AC50" s="66">
        <v>98794.115000000005</v>
      </c>
      <c r="AD50" s="66">
        <v>447638.95500000002</v>
      </c>
      <c r="AE50" s="66">
        <v>5506846.5548099997</v>
      </c>
      <c r="AF50" s="66">
        <v>674594.99899999995</v>
      </c>
      <c r="AG50" s="66">
        <v>3035572.0487000002</v>
      </c>
      <c r="AH50" s="69">
        <v>998793.13271999999</v>
      </c>
      <c r="AI50" s="69">
        <v>120085.60400000001</v>
      </c>
      <c r="AJ50" s="69">
        <v>549806.424</v>
      </c>
      <c r="AK50" s="69">
        <v>1251902.5008</v>
      </c>
      <c r="AL50" s="69">
        <v>156621.92600000001</v>
      </c>
      <c r="AM50" s="69">
        <v>674265.93500000006</v>
      </c>
      <c r="AN50" s="69">
        <v>1397238.86653</v>
      </c>
      <c r="AO50" s="69">
        <v>170987.103</v>
      </c>
      <c r="AP50" s="69">
        <v>770506.21568999998</v>
      </c>
      <c r="AQ50" s="69">
        <v>1858912.05476</v>
      </c>
      <c r="AR50" s="69">
        <v>226900.36600000001</v>
      </c>
      <c r="AS50" s="69">
        <v>1040993.47401</v>
      </c>
      <c r="AT50" s="69">
        <v>6152199.1360099996</v>
      </c>
      <c r="AU50" s="69">
        <v>797542.24</v>
      </c>
      <c r="AV50" s="69">
        <v>3452036.3020000001</v>
      </c>
      <c r="AW50" s="69">
        <v>2420385.00037</v>
      </c>
      <c r="AX50" s="69">
        <v>291584.96399999998</v>
      </c>
      <c r="AY50" s="69">
        <v>1370100.892</v>
      </c>
      <c r="AZ50" s="69">
        <v>2212570.99645</v>
      </c>
      <c r="BA50" s="69">
        <v>288852.74300000002</v>
      </c>
      <c r="BB50" s="69">
        <v>1240424.007</v>
      </c>
      <c r="BC50" s="69">
        <v>1519243.13919</v>
      </c>
      <c r="BD50" s="69">
        <v>217104.533</v>
      </c>
      <c r="BE50" s="69">
        <v>841511.40300000005</v>
      </c>
      <c r="BF50" s="24">
        <v>59.868101391071946</v>
      </c>
      <c r="BG50" s="8">
        <v>81.06876562271141</v>
      </c>
      <c r="BH50" s="24">
        <v>58.436515223979889</v>
      </c>
      <c r="BI50" s="8">
        <v>81.012638816901415</v>
      </c>
      <c r="BJ50" s="14">
        <v>0.35828060152672897</v>
      </c>
      <c r="BK50" s="24">
        <v>56.582200614491839</v>
      </c>
      <c r="BL50" s="8">
        <v>73.83723086133709</v>
      </c>
      <c r="BM50" s="14">
        <v>0.16129154445782598</v>
      </c>
      <c r="BN50" s="24">
        <v>61.294649129286825</v>
      </c>
      <c r="BO50" s="8">
        <v>81.510227847759737</v>
      </c>
      <c r="BP50" s="14">
        <v>0.60860290089660141</v>
      </c>
      <c r="BQ50" s="24">
        <v>59.007912183858778</v>
      </c>
      <c r="BR50" s="8">
        <v>78.734445207527472</v>
      </c>
      <c r="BS50" s="14">
        <v>7.768464015382319E-2</v>
      </c>
      <c r="BT50" s="24">
        <v>58.565770840310357</v>
      </c>
      <c r="BU50" s="8">
        <v>80.544540023122607</v>
      </c>
      <c r="BV50" s="14">
        <v>6.7303777867412512E-2</v>
      </c>
      <c r="BW50" s="24">
        <v>58.716966195470825</v>
      </c>
      <c r="BX50" s="8">
        <v>81.143837008031241</v>
      </c>
      <c r="BY50" s="14">
        <v>7.8029562895167492E-2</v>
      </c>
      <c r="BZ50" s="24">
        <v>64.889295408830236</v>
      </c>
      <c r="CA50" s="8">
        <v>83.472688122011235</v>
      </c>
      <c r="CB50" s="14">
        <v>0.19197335595379461</v>
      </c>
      <c r="CC50" s="24">
        <v>61.473798909348908</v>
      </c>
      <c r="CD50" s="8">
        <v>81.920180087197139</v>
      </c>
      <c r="CE50" s="14">
        <v>0.19698116332767721</v>
      </c>
      <c r="CF50" s="24">
        <v>60.145333802164046</v>
      </c>
      <c r="CG50" s="8">
        <v>81.81766507202974</v>
      </c>
      <c r="CH50" s="14">
        <v>1.2158197597035199</v>
      </c>
      <c r="CI50" s="24">
        <v>62.13782271455279</v>
      </c>
      <c r="CJ50" s="8">
        <v>82.073886689094905</v>
      </c>
      <c r="CK50" s="14">
        <v>0.26434620175676538</v>
      </c>
      <c r="CL50" s="24">
        <v>58.898445364744262</v>
      </c>
      <c r="CM50" s="8">
        <v>81.15005244973726</v>
      </c>
      <c r="CN50" s="14">
        <v>0.23975684872120115</v>
      </c>
      <c r="CO50" s="24">
        <v>59.961632815535296</v>
      </c>
      <c r="CP50" s="8">
        <v>81.83873431646731</v>
      </c>
      <c r="CQ50" s="14">
        <v>0.30597589987069174</v>
      </c>
      <c r="CR50" s="24">
        <v>59.728890779774041</v>
      </c>
      <c r="CS50" s="8">
        <v>82.104151085850347</v>
      </c>
      <c r="CT50" s="14">
        <v>0.40033040793389818</v>
      </c>
      <c r="CU50" s="24">
        <v>58.935926876801815</v>
      </c>
      <c r="CV50" s="8">
        <v>81.232439120312165</v>
      </c>
      <c r="CW50" s="14">
        <v>1.2297084727818215</v>
      </c>
      <c r="CX50" s="24">
        <v>60.030715679228088</v>
      </c>
      <c r="CY50" s="8">
        <v>82.452461580078591</v>
      </c>
      <c r="CZ50" s="14">
        <v>0.53209581008630413</v>
      </c>
      <c r="DA50" s="24">
        <v>57.906603117897745</v>
      </c>
      <c r="DB50" s="8">
        <v>81.111807068275894</v>
      </c>
      <c r="DC50" s="14">
        <v>0.38532156003793516</v>
      </c>
      <c r="DD50" s="24">
        <v>58.500404601250246</v>
      </c>
      <c r="DE50" s="8">
        <v>79.491662120605</v>
      </c>
      <c r="DF50" s="14">
        <v>0.30213214824163398</v>
      </c>
    </row>
    <row r="51" spans="1:110" ht="21">
      <c r="B51" s="3" t="s">
        <v>93</v>
      </c>
      <c r="C51" s="9" t="s">
        <v>94</v>
      </c>
      <c r="D51" s="67">
        <v>25022333.0891</v>
      </c>
      <c r="E51" s="67">
        <v>3354956.9890000001</v>
      </c>
      <c r="F51" s="67">
        <v>13416885.26028</v>
      </c>
      <c r="G51" s="66">
        <v>1319495.50896</v>
      </c>
      <c r="H51" s="66">
        <v>196172.152</v>
      </c>
      <c r="I51" s="66">
        <v>582401.65306000004</v>
      </c>
      <c r="J51" s="66">
        <v>997199.26896000002</v>
      </c>
      <c r="K51" s="66">
        <v>182802.34400000001</v>
      </c>
      <c r="L51" s="66">
        <v>492623.93014000001</v>
      </c>
      <c r="M51" s="66">
        <v>3859674.08892</v>
      </c>
      <c r="N51" s="66">
        <v>529089.26650000003</v>
      </c>
      <c r="O51" s="66">
        <v>1931962.8832100001</v>
      </c>
      <c r="P51" s="66">
        <v>533706.58829999994</v>
      </c>
      <c r="Q51" s="66">
        <v>76540.481</v>
      </c>
      <c r="R51" s="66">
        <v>259192.01749999999</v>
      </c>
      <c r="S51" s="66">
        <v>510723.30540999997</v>
      </c>
      <c r="T51" s="66">
        <v>74314.820000000007</v>
      </c>
      <c r="U51" s="66">
        <v>241753.20971</v>
      </c>
      <c r="V51" s="66">
        <v>684089.69839999999</v>
      </c>
      <c r="W51" s="66">
        <v>92092.46</v>
      </c>
      <c r="X51" s="66">
        <v>339497.66600000003</v>
      </c>
      <c r="Y51" s="66">
        <v>930471.85317999998</v>
      </c>
      <c r="Z51" s="66">
        <v>126848.6075</v>
      </c>
      <c r="AA51" s="66">
        <v>472948.18300000002</v>
      </c>
      <c r="AB51" s="66">
        <v>1200682.6436300001</v>
      </c>
      <c r="AC51" s="66">
        <v>159292.89799999999</v>
      </c>
      <c r="AD51" s="66">
        <v>618571.80700000003</v>
      </c>
      <c r="AE51" s="66">
        <v>9279752.5860900003</v>
      </c>
      <c r="AF51" s="66">
        <v>1204536.574</v>
      </c>
      <c r="AG51" s="66">
        <v>5023564.9826699998</v>
      </c>
      <c r="AH51" s="69">
        <v>1562028.17405</v>
      </c>
      <c r="AI51" s="69">
        <v>218692.954</v>
      </c>
      <c r="AJ51" s="69">
        <v>812468.01300000004</v>
      </c>
      <c r="AK51" s="69">
        <v>2057343.0856999999</v>
      </c>
      <c r="AL51" s="69">
        <v>268370.65100000001</v>
      </c>
      <c r="AM51" s="69">
        <v>1111023.848</v>
      </c>
      <c r="AN51" s="69">
        <v>2447776.8741100002</v>
      </c>
      <c r="AO51" s="69">
        <v>319734.22399999999</v>
      </c>
      <c r="AP51" s="69">
        <v>1318809.8870000001</v>
      </c>
      <c r="AQ51" s="69">
        <v>3212604.4522299999</v>
      </c>
      <c r="AR51" s="69">
        <v>397738.745</v>
      </c>
      <c r="AS51" s="69">
        <v>1781263.2346699999</v>
      </c>
      <c r="AT51" s="69">
        <v>9566211.6361699998</v>
      </c>
      <c r="AU51" s="69">
        <v>1242356.6525000001</v>
      </c>
      <c r="AV51" s="69">
        <v>5386331.8112000003</v>
      </c>
      <c r="AW51" s="69">
        <v>3945160.5838799998</v>
      </c>
      <c r="AX51" s="69">
        <v>475661.60749999998</v>
      </c>
      <c r="AY51" s="69">
        <v>2247204.2686800002</v>
      </c>
      <c r="AZ51" s="69">
        <v>3336928.7193300002</v>
      </c>
      <c r="BA51" s="69">
        <v>438687.098</v>
      </c>
      <c r="BB51" s="69">
        <v>1883667.7222</v>
      </c>
      <c r="BC51" s="69">
        <v>2284122.3329599998</v>
      </c>
      <c r="BD51" s="69">
        <v>328007.94699999999</v>
      </c>
      <c r="BE51" s="69">
        <v>1255459.8203199999</v>
      </c>
      <c r="BF51" s="24">
        <v>56.836623216126334</v>
      </c>
      <c r="BG51" s="8">
        <v>79.996490909375055</v>
      </c>
      <c r="BH51" s="24">
        <v>47.021030521095774</v>
      </c>
      <c r="BI51" s="8">
        <v>74.80365371592714</v>
      </c>
      <c r="BJ51" s="14">
        <v>-7.5216190527797822E-2</v>
      </c>
      <c r="BK51" s="24">
        <v>54.667847897586469</v>
      </c>
      <c r="BL51" s="8">
        <v>72.935263107323337</v>
      </c>
      <c r="BM51" s="14">
        <v>8.8569242507453877E-2</v>
      </c>
      <c r="BN51" s="24">
        <v>52.351932277791612</v>
      </c>
      <c r="BO51" s="8">
        <v>78.50150121514713</v>
      </c>
      <c r="BP51" s="14">
        <v>0.11611226854416203</v>
      </c>
      <c r="BQ51" s="24">
        <v>54.963441894298313</v>
      </c>
      <c r="BR51" s="8">
        <v>77.201944601142031</v>
      </c>
      <c r="BS51" s="14">
        <v>3.7647362968985035E-2</v>
      </c>
      <c r="BT51" s="24">
        <v>47.104305036241804</v>
      </c>
      <c r="BU51" s="8">
        <v>76.487713715244894</v>
      </c>
      <c r="BV51" s="14">
        <v>-1.9315184545053248E-2</v>
      </c>
      <c r="BW51" s="24">
        <v>50.88172044727574</v>
      </c>
      <c r="BX51" s="8">
        <v>78.662055859915569</v>
      </c>
      <c r="BY51" s="14">
        <v>7.1867494182090508E-3</v>
      </c>
      <c r="BZ51" s="24">
        <v>51.192499443358969</v>
      </c>
      <c r="CA51" s="8">
        <v>78.851402756880873</v>
      </c>
      <c r="CB51" s="14">
        <v>1.4388825786386263E-2</v>
      </c>
      <c r="CC51" s="24">
        <v>54.666862179119249</v>
      </c>
      <c r="CD51" s="8">
        <v>79.521773262613834</v>
      </c>
      <c r="CE51" s="14">
        <v>7.6263970179990911E-2</v>
      </c>
      <c r="CF51" s="24">
        <v>56.948546239186932</v>
      </c>
      <c r="CG51" s="8">
        <v>80.659651050326914</v>
      </c>
      <c r="CH51" s="14">
        <v>0.93469282670756093</v>
      </c>
      <c r="CI51" s="24">
        <v>53.135364765470641</v>
      </c>
      <c r="CJ51" s="8">
        <v>78.791579491584855</v>
      </c>
      <c r="CK51" s="14">
        <v>7.0283259334118608E-2</v>
      </c>
      <c r="CL51" s="24">
        <v>57.232811929809465</v>
      </c>
      <c r="CM51" s="8">
        <v>80.544314828386149</v>
      </c>
      <c r="CN51" s="14">
        <v>0.21633162429451705</v>
      </c>
      <c r="CO51" s="24">
        <v>56.266232770773307</v>
      </c>
      <c r="CP51" s="8">
        <v>80.486688038879421</v>
      </c>
      <c r="CQ51" s="14">
        <v>0.22398244913718407</v>
      </c>
      <c r="CR51" s="24">
        <v>58.746924558926914</v>
      </c>
      <c r="CS51" s="8">
        <v>81.746746964395342</v>
      </c>
      <c r="CT51" s="14">
        <v>0.41361401350342292</v>
      </c>
      <c r="CU51" s="24">
        <v>59.005983456546282</v>
      </c>
      <c r="CV51" s="8">
        <v>81.257881414952763</v>
      </c>
      <c r="CW51" s="14">
        <v>1.292663039731601</v>
      </c>
      <c r="CX51" s="24">
        <v>60.249660823936047</v>
      </c>
      <c r="CY51" s="8">
        <v>82.53084694104281</v>
      </c>
      <c r="CZ51" s="14">
        <v>0.5957370607340926</v>
      </c>
      <c r="DA51" s="24">
        <v>57.902236856673902</v>
      </c>
      <c r="DB51" s="8">
        <v>81.11024662621449</v>
      </c>
      <c r="DC51" s="14">
        <v>0.39105314318580692</v>
      </c>
      <c r="DD51" s="24">
        <v>57.952798855241944</v>
      </c>
      <c r="DE51" s="8">
        <v>79.285467391916072</v>
      </c>
      <c r="DF51" s="14">
        <v>0.28272096772955219</v>
      </c>
    </row>
    <row r="52" spans="1:110" ht="21">
      <c r="B52" s="3" t="s">
        <v>95</v>
      </c>
      <c r="C52" s="9" t="s">
        <v>96</v>
      </c>
      <c r="D52" s="67">
        <v>36046021.666734003</v>
      </c>
      <c r="E52" s="67">
        <v>5039869.6416999996</v>
      </c>
      <c r="F52" s="67">
        <v>19781159.967195</v>
      </c>
      <c r="G52" s="66">
        <v>2074277.462452</v>
      </c>
      <c r="H52" s="66">
        <v>307781.06929999997</v>
      </c>
      <c r="I52" s="66">
        <v>860595.98334999999</v>
      </c>
      <c r="J52" s="66">
        <v>1825570.1717099999</v>
      </c>
      <c r="K52" s="66">
        <v>319434.636</v>
      </c>
      <c r="L52" s="66">
        <v>962766.77749999997</v>
      </c>
      <c r="M52" s="66">
        <v>6069075.0436969995</v>
      </c>
      <c r="N52" s="66">
        <v>776296.38500000001</v>
      </c>
      <c r="O52" s="66">
        <v>3313561.457982</v>
      </c>
      <c r="P52" s="66">
        <v>863503.95519500005</v>
      </c>
      <c r="Q52" s="66">
        <v>115563.21</v>
      </c>
      <c r="R52" s="66">
        <v>468249.18900000001</v>
      </c>
      <c r="S52" s="66">
        <v>792114.75158000004</v>
      </c>
      <c r="T52" s="66">
        <v>104902.101</v>
      </c>
      <c r="U52" s="66">
        <v>421085.44500000001</v>
      </c>
      <c r="V52" s="66">
        <v>1108622.7837420001</v>
      </c>
      <c r="W52" s="66">
        <v>140181.46299999999</v>
      </c>
      <c r="X52" s="66">
        <v>604773.20828200004</v>
      </c>
      <c r="Y52" s="66">
        <v>1443409.1405400001</v>
      </c>
      <c r="Z52" s="66">
        <v>176561.796</v>
      </c>
      <c r="AA52" s="66">
        <v>789232.9902</v>
      </c>
      <c r="AB52" s="66">
        <v>1861424.41264</v>
      </c>
      <c r="AC52" s="66">
        <v>239087.815</v>
      </c>
      <c r="AD52" s="66">
        <v>1030220.6255</v>
      </c>
      <c r="AE52" s="66">
        <v>12997157.508440999</v>
      </c>
      <c r="AF52" s="66">
        <v>1750052.1640000001</v>
      </c>
      <c r="AG52" s="66">
        <v>7229453.0988630001</v>
      </c>
      <c r="AH52" s="69">
        <v>2317937.6364699998</v>
      </c>
      <c r="AI52" s="69">
        <v>303609.09600000002</v>
      </c>
      <c r="AJ52" s="69">
        <v>1278893.821</v>
      </c>
      <c r="AK52" s="69">
        <v>2869831.1982</v>
      </c>
      <c r="AL52" s="69">
        <v>380923.47100000002</v>
      </c>
      <c r="AM52" s="69">
        <v>1599494.6843999999</v>
      </c>
      <c r="AN52" s="69">
        <v>3409141.2897129999</v>
      </c>
      <c r="AO52" s="69">
        <v>468479.67099999997</v>
      </c>
      <c r="AP52" s="69">
        <v>1872633.1387</v>
      </c>
      <c r="AQ52" s="69">
        <v>4400247.3840579996</v>
      </c>
      <c r="AR52" s="69">
        <v>597039.92599999998</v>
      </c>
      <c r="AS52" s="69">
        <v>2478431.4547629999</v>
      </c>
      <c r="AT52" s="69">
        <v>13079941.480434</v>
      </c>
      <c r="AU52" s="69">
        <v>1886305.3873999999</v>
      </c>
      <c r="AV52" s="69">
        <v>7414782.6495000003</v>
      </c>
      <c r="AW52" s="69">
        <v>5581835.6370139997</v>
      </c>
      <c r="AX52" s="69">
        <v>781337.92099999997</v>
      </c>
      <c r="AY52" s="69">
        <v>3176153.3612640002</v>
      </c>
      <c r="AZ52" s="69">
        <v>4472385.1893549999</v>
      </c>
      <c r="BA52" s="69">
        <v>641167.46840000001</v>
      </c>
      <c r="BB52" s="69">
        <v>2539425.9832359999</v>
      </c>
      <c r="BC52" s="69">
        <v>3025720.6540649999</v>
      </c>
      <c r="BD52" s="69">
        <v>463799.99800000002</v>
      </c>
      <c r="BE52" s="69">
        <v>1699203.3049999999</v>
      </c>
      <c r="BF52" s="24">
        <v>55.984724507520262</v>
      </c>
      <c r="BG52" s="8">
        <v>79.695162847338594</v>
      </c>
      <c r="BH52" s="24">
        <v>44.913566364202417</v>
      </c>
      <c r="BI52" s="8">
        <v>73.657384951037798</v>
      </c>
      <c r="BJ52" s="14">
        <v>-0.13022754990751204</v>
      </c>
      <c r="BK52" s="24">
        <v>59.234766757963882</v>
      </c>
      <c r="BL52" s="8">
        <v>75.087015765483713</v>
      </c>
      <c r="BM52" s="14">
        <v>0.22476642713450756</v>
      </c>
      <c r="BN52" s="24">
        <v>59.834558406231309</v>
      </c>
      <c r="BO52" s="8">
        <v>81.018988561372936</v>
      </c>
      <c r="BP52" s="14">
        <v>0.54520086264816847</v>
      </c>
      <c r="BQ52" s="24">
        <v>62.890008844638494</v>
      </c>
      <c r="BR52" s="8">
        <v>80.205420405947919</v>
      </c>
      <c r="BS52" s="14">
        <v>0.11488034802331913</v>
      </c>
      <c r="BT52" s="24">
        <v>57.185992440297966</v>
      </c>
      <c r="BU52" s="8">
        <v>80.056162584503483</v>
      </c>
      <c r="BV52" s="14">
        <v>5.3899988875768495E-2</v>
      </c>
      <c r="BW52" s="24">
        <v>58.839191357848065</v>
      </c>
      <c r="BX52" s="8">
        <v>81.182551314328919</v>
      </c>
      <c r="BY52" s="14">
        <v>8.4029823230869397E-2</v>
      </c>
      <c r="BZ52" s="24">
        <v>59.690138394679067</v>
      </c>
      <c r="CA52" s="8">
        <v>81.718497705429016</v>
      </c>
      <c r="CB52" s="14">
        <v>0.12721515293733496</v>
      </c>
      <c r="CC52" s="24">
        <v>59.327482301830884</v>
      </c>
      <c r="CD52" s="8">
        <v>81.16393089564427</v>
      </c>
      <c r="CE52" s="14">
        <v>0.1680671928809602</v>
      </c>
      <c r="CF52" s="24">
        <v>56.537064944399347</v>
      </c>
      <c r="CG52" s="8">
        <v>80.510594818204723</v>
      </c>
      <c r="CH52" s="14">
        <v>0.85667374574796074</v>
      </c>
      <c r="CI52" s="24">
        <v>58.684021278659706</v>
      </c>
      <c r="CJ52" s="8">
        <v>80.814626454176704</v>
      </c>
      <c r="CK52" s="14">
        <v>0.20186625641916625</v>
      </c>
      <c r="CL52" s="24">
        <v>57.841026402238121</v>
      </c>
      <c r="CM52" s="8">
        <v>80.765502984239106</v>
      </c>
      <c r="CN52" s="14">
        <v>0.22751767467679795</v>
      </c>
      <c r="CO52" s="24">
        <v>54.906004807197391</v>
      </c>
      <c r="CP52" s="8">
        <v>79.989017656093509</v>
      </c>
      <c r="CQ52" s="14">
        <v>0.16930142561122868</v>
      </c>
      <c r="CR52" s="24">
        <v>55.560644073106317</v>
      </c>
      <c r="CS52" s="8">
        <v>80.587043347745961</v>
      </c>
      <c r="CT52" s="14">
        <v>0.25077255379211055</v>
      </c>
      <c r="CU52" s="24">
        <v>54.770028831827105</v>
      </c>
      <c r="CV52" s="8">
        <v>79.719519050712108</v>
      </c>
      <c r="CW52" s="14">
        <v>0.64914589281455926</v>
      </c>
      <c r="CX52" s="24">
        <v>53.897640836255142</v>
      </c>
      <c r="CY52" s="8">
        <v>80.25673677408551</v>
      </c>
      <c r="CZ52" s="14">
        <v>0.22248546044479767</v>
      </c>
      <c r="DA52" s="24">
        <v>54.351503342272409</v>
      </c>
      <c r="DB52" s="8">
        <v>79.841263017434585</v>
      </c>
      <c r="DC52" s="14">
        <v>0.19928087541473449</v>
      </c>
      <c r="DD52" s="24">
        <v>56.01972874742566</v>
      </c>
      <c r="DE52" s="8">
        <v>78.557591781911398</v>
      </c>
      <c r="DF52" s="14">
        <v>0.1975258203090843</v>
      </c>
    </row>
    <row r="53" spans="1:110" ht="21">
      <c r="B53" s="3" t="s">
        <v>97</v>
      </c>
      <c r="C53" s="9" t="s">
        <v>98</v>
      </c>
      <c r="D53" s="67">
        <v>23855134.40766</v>
      </c>
      <c r="E53" s="67">
        <v>3763749.9853599998</v>
      </c>
      <c r="F53" s="67">
        <v>12445805.732519999</v>
      </c>
      <c r="G53" s="66">
        <v>1221604.3209500001</v>
      </c>
      <c r="H53" s="66">
        <v>205313.78740999999</v>
      </c>
      <c r="I53" s="66">
        <v>559937.27274000004</v>
      </c>
      <c r="J53" s="66">
        <v>999942.88191</v>
      </c>
      <c r="K53" s="66">
        <v>183867.56031</v>
      </c>
      <c r="L53" s="66">
        <v>525463.98659999995</v>
      </c>
      <c r="M53" s="66">
        <v>3666932.0469200001</v>
      </c>
      <c r="N53" s="66">
        <v>593263.97063999996</v>
      </c>
      <c r="O53" s="66">
        <v>1768338.6470000001</v>
      </c>
      <c r="P53" s="66">
        <v>507138.86427999998</v>
      </c>
      <c r="Q53" s="66">
        <v>80537.157040000006</v>
      </c>
      <c r="R53" s="66">
        <v>239671.609</v>
      </c>
      <c r="S53" s="66">
        <v>469186.29</v>
      </c>
      <c r="T53" s="66">
        <v>74300.574999999997</v>
      </c>
      <c r="U53" s="66">
        <v>213806.09700000001</v>
      </c>
      <c r="V53" s="66">
        <v>609026.44949999999</v>
      </c>
      <c r="W53" s="66">
        <v>95229.23</v>
      </c>
      <c r="X53" s="66">
        <v>289090.96999999997</v>
      </c>
      <c r="Y53" s="66">
        <v>883786.73967000004</v>
      </c>
      <c r="Z53" s="66">
        <v>141820.29199999999</v>
      </c>
      <c r="AA53" s="66">
        <v>433229.76899999997</v>
      </c>
      <c r="AB53" s="66">
        <v>1197793.7034700001</v>
      </c>
      <c r="AC53" s="66">
        <v>201376.71660000001</v>
      </c>
      <c r="AD53" s="66">
        <v>592540.20200000005</v>
      </c>
      <c r="AE53" s="66">
        <v>8629647.2935600001</v>
      </c>
      <c r="AF53" s="66">
        <v>1351515.8513400001</v>
      </c>
      <c r="AG53" s="66">
        <v>4483821.8250000002</v>
      </c>
      <c r="AH53" s="69">
        <v>1627864.2140200001</v>
      </c>
      <c r="AI53" s="69">
        <v>266910.74</v>
      </c>
      <c r="AJ53" s="69">
        <v>815542.06099999999</v>
      </c>
      <c r="AK53" s="69">
        <v>1984490.6237000001</v>
      </c>
      <c r="AL53" s="69">
        <v>314485.49</v>
      </c>
      <c r="AM53" s="69">
        <v>1021354.67</v>
      </c>
      <c r="AN53" s="69">
        <v>2244767.9323</v>
      </c>
      <c r="AO53" s="69">
        <v>345259.598</v>
      </c>
      <c r="AP53" s="69">
        <v>1176573.3700000001</v>
      </c>
      <c r="AQ53" s="69">
        <v>2772524.52354</v>
      </c>
      <c r="AR53" s="69">
        <v>424860.02334000001</v>
      </c>
      <c r="AS53" s="69">
        <v>1470351.7239999999</v>
      </c>
      <c r="AT53" s="69">
        <v>9337007.8643200006</v>
      </c>
      <c r="AU53" s="69">
        <v>1429788.8156600001</v>
      </c>
      <c r="AV53" s="69">
        <v>5108244.0011799997</v>
      </c>
      <c r="AW53" s="69">
        <v>3735947.5058599999</v>
      </c>
      <c r="AX53" s="69">
        <v>558380.74225999997</v>
      </c>
      <c r="AY53" s="69">
        <v>2046575.274</v>
      </c>
      <c r="AZ53" s="69">
        <v>3210129.92448</v>
      </c>
      <c r="BA53" s="69">
        <v>479954.60340000002</v>
      </c>
      <c r="BB53" s="69">
        <v>1761609.5891799999</v>
      </c>
      <c r="BC53" s="69">
        <v>2390930.4339800002</v>
      </c>
      <c r="BD53" s="69">
        <v>391453.47</v>
      </c>
      <c r="BE53" s="69">
        <v>1300059.138</v>
      </c>
      <c r="BF53" s="24">
        <v>47.745029302512812</v>
      </c>
      <c r="BG53" s="8">
        <v>76.780671531864471</v>
      </c>
      <c r="BH53" s="24">
        <v>44.018226349070304</v>
      </c>
      <c r="BI53" s="8">
        <v>73.170401440573556</v>
      </c>
      <c r="BJ53" s="14">
        <v>-0.1535992393634821</v>
      </c>
      <c r="BK53" s="24">
        <v>57.094818167951857</v>
      </c>
      <c r="BL53" s="8">
        <v>74.078756103409404</v>
      </c>
      <c r="BM53" s="14">
        <v>0.14628119028935602</v>
      </c>
      <c r="BN53" s="24">
        <v>41.584190895351</v>
      </c>
      <c r="BO53" s="8">
        <v>74.878755375328083</v>
      </c>
      <c r="BP53" s="14">
        <v>-0.41251983558031163</v>
      </c>
      <c r="BQ53" s="24">
        <v>48.752516874860078</v>
      </c>
      <c r="BR53" s="8">
        <v>74.848547078833121</v>
      </c>
      <c r="BS53" s="14">
        <v>-9.3376112811159317E-3</v>
      </c>
      <c r="BT53" s="24">
        <v>40.6713351240886</v>
      </c>
      <c r="BU53" s="8">
        <v>74.210741290989617</v>
      </c>
      <c r="BV53" s="14">
        <v>-5.868781583667558E-2</v>
      </c>
      <c r="BW53" s="24">
        <v>40.01915241711631</v>
      </c>
      <c r="BX53" s="8">
        <v>75.221383107107044</v>
      </c>
      <c r="BY53" s="14">
        <v>-7.4954961004252876E-2</v>
      </c>
      <c r="BZ53" s="24">
        <v>40.778555930834898</v>
      </c>
      <c r="CA53" s="8">
        <v>75.337748551251778</v>
      </c>
      <c r="CB53" s="14">
        <v>-0.11037666796566409</v>
      </c>
      <c r="CC53" s="24">
        <v>40.797784401397251</v>
      </c>
      <c r="CD53" s="8">
        <v>74.635039022079354</v>
      </c>
      <c r="CE53" s="14">
        <v>-0.15880621208944357</v>
      </c>
      <c r="CF53" s="24">
        <v>46.401659887241088</v>
      </c>
      <c r="CG53" s="8">
        <v>76.839114952681044</v>
      </c>
      <c r="CH53" s="14">
        <v>-0.4692422757004035</v>
      </c>
      <c r="CI53" s="24">
        <v>43.674244836384027</v>
      </c>
      <c r="CJ53" s="8">
        <v>75.342043574239867</v>
      </c>
      <c r="CK53" s="14">
        <v>-0.15401689343732997</v>
      </c>
      <c r="CL53" s="24">
        <v>45.996012890397758</v>
      </c>
      <c r="CM53" s="8">
        <v>76.457850316463009</v>
      </c>
      <c r="CN53" s="14">
        <v>-0.11999997969776977</v>
      </c>
      <c r="CO53" s="24">
        <v>47.591695849162335</v>
      </c>
      <c r="CP53" s="8">
        <v>77.31291112363391</v>
      </c>
      <c r="CQ53" s="14">
        <v>-8.2725101336288992E-2</v>
      </c>
      <c r="CR53" s="24">
        <v>47.305539894594531</v>
      </c>
      <c r="CS53" s="8">
        <v>77.582450935294872</v>
      </c>
      <c r="CT53" s="14">
        <v>-0.11466249659760057</v>
      </c>
      <c r="CU53" s="24">
        <v>50.396537340597796</v>
      </c>
      <c r="CV53" s="8">
        <v>78.131207723869238</v>
      </c>
      <c r="CW53" s="14">
        <v>5.80854584283284E-2</v>
      </c>
      <c r="CX53" s="24">
        <v>49.171397066173377</v>
      </c>
      <c r="CY53" s="8">
        <v>78.564676763269077</v>
      </c>
      <c r="CZ53" s="14">
        <v>-4.7673319579601345E-2</v>
      </c>
      <c r="DA53" s="24">
        <v>50.845896114112371</v>
      </c>
      <c r="DB53" s="8">
        <v>78.588406926344547</v>
      </c>
      <c r="DC53" s="14">
        <v>4.1805654962107794E-2</v>
      </c>
      <c r="DD53" s="24">
        <v>51.505435401884</v>
      </c>
      <c r="DE53" s="8">
        <v>76.857785856952958</v>
      </c>
      <c r="DF53" s="14">
        <v>5.9152869124334977E-2</v>
      </c>
    </row>
    <row r="54" spans="1:110" ht="21">
      <c r="B54" s="3" t="s">
        <v>99</v>
      </c>
      <c r="C54" s="9" t="s">
        <v>100</v>
      </c>
      <c r="D54" s="67">
        <v>21875136.755010001</v>
      </c>
      <c r="E54" s="67">
        <v>2845567.7220000001</v>
      </c>
      <c r="F54" s="67">
        <v>11944989.613</v>
      </c>
      <c r="G54" s="66">
        <v>1552393.0126</v>
      </c>
      <c r="H54" s="66">
        <v>163715.17300000001</v>
      </c>
      <c r="I54" s="66">
        <v>735724.321</v>
      </c>
      <c r="J54" s="66">
        <v>1022731.1215</v>
      </c>
      <c r="K54" s="66">
        <v>144948.011</v>
      </c>
      <c r="L54" s="66">
        <v>536806.53700000001</v>
      </c>
      <c r="M54" s="66">
        <v>3473520.5720099998</v>
      </c>
      <c r="N54" s="66">
        <v>475517.6</v>
      </c>
      <c r="O54" s="66">
        <v>1795940.9498999999</v>
      </c>
      <c r="P54" s="66">
        <v>498413.25799999997</v>
      </c>
      <c r="Q54" s="66">
        <v>72967.149999999994</v>
      </c>
      <c r="R54" s="66">
        <v>253800.40900000001</v>
      </c>
      <c r="S54" s="66">
        <v>454004.6433</v>
      </c>
      <c r="T54" s="66">
        <v>68713.990000000005</v>
      </c>
      <c r="U54" s="66">
        <v>218664.6599</v>
      </c>
      <c r="V54" s="66">
        <v>610880.64350000001</v>
      </c>
      <c r="W54" s="66">
        <v>83784.84</v>
      </c>
      <c r="X54" s="66">
        <v>307600.64500000002</v>
      </c>
      <c r="Y54" s="66">
        <v>813566.16650000005</v>
      </c>
      <c r="Z54" s="66">
        <v>106078.33</v>
      </c>
      <c r="AA54" s="66">
        <v>435434.91499999998</v>
      </c>
      <c r="AB54" s="66">
        <v>1096655.8607099999</v>
      </c>
      <c r="AC54" s="66">
        <v>143973.29</v>
      </c>
      <c r="AD54" s="66">
        <v>580440.321</v>
      </c>
      <c r="AE54" s="66">
        <v>7953579.4265999999</v>
      </c>
      <c r="AF54" s="66">
        <v>1016637.693</v>
      </c>
      <c r="AG54" s="66">
        <v>4392131.8642999995</v>
      </c>
      <c r="AH54" s="69">
        <v>1478991.629</v>
      </c>
      <c r="AI54" s="69">
        <v>201748.13</v>
      </c>
      <c r="AJ54" s="69">
        <v>780993.44</v>
      </c>
      <c r="AK54" s="69">
        <v>1830848.551</v>
      </c>
      <c r="AL54" s="69">
        <v>235864.01</v>
      </c>
      <c r="AM54" s="69">
        <v>1002226.907</v>
      </c>
      <c r="AN54" s="69">
        <v>2022721.8052999999</v>
      </c>
      <c r="AO54" s="69">
        <v>252569.26300000001</v>
      </c>
      <c r="AP54" s="69">
        <v>1125726.1292999999</v>
      </c>
      <c r="AQ54" s="69">
        <v>2621017.4413000001</v>
      </c>
      <c r="AR54" s="69">
        <v>326456.28999999998</v>
      </c>
      <c r="AS54" s="69">
        <v>1483185.388</v>
      </c>
      <c r="AT54" s="69">
        <v>7872912.6222999999</v>
      </c>
      <c r="AU54" s="69">
        <v>1044749.245</v>
      </c>
      <c r="AV54" s="69">
        <v>4484385.9408</v>
      </c>
      <c r="AW54" s="69">
        <v>3409421.6239</v>
      </c>
      <c r="AX54" s="69">
        <v>435406.20500000002</v>
      </c>
      <c r="AY54" s="69">
        <v>1958631.8119000001</v>
      </c>
      <c r="AZ54" s="69">
        <v>2760494.8158</v>
      </c>
      <c r="BA54" s="69">
        <v>372154.95</v>
      </c>
      <c r="BB54" s="69">
        <v>1570834.2742999999</v>
      </c>
      <c r="BC54" s="69">
        <v>1702996.1825999999</v>
      </c>
      <c r="BD54" s="69">
        <v>237188.09</v>
      </c>
      <c r="BE54" s="69">
        <v>954919.85459999996</v>
      </c>
      <c r="BF54" s="24">
        <v>58.997765802563613</v>
      </c>
      <c r="BG54" s="8">
        <v>80.76091618761167</v>
      </c>
      <c r="BH54" s="24">
        <v>59.880599637365115</v>
      </c>
      <c r="BI54" s="8">
        <v>81.798089355413609</v>
      </c>
      <c r="BJ54" s="14">
        <v>0.32681123439604365</v>
      </c>
      <c r="BK54" s="24">
        <v>66.985749357434713</v>
      </c>
      <c r="BL54" s="8">
        <v>78.738974103624173</v>
      </c>
      <c r="BM54" s="14">
        <v>0.36889032782467246</v>
      </c>
      <c r="BN54" s="24">
        <v>54.02839959986779</v>
      </c>
      <c r="BO54" s="8">
        <v>79.065539187543848</v>
      </c>
      <c r="BP54" s="14">
        <v>0.20814504232701805</v>
      </c>
      <c r="BQ54" s="24">
        <v>56.198738629987268</v>
      </c>
      <c r="BR54" s="8">
        <v>77.670014054240923</v>
      </c>
      <c r="BS54" s="14">
        <v>5.1891559748365172E-2</v>
      </c>
      <c r="BT54" s="24">
        <v>45.978947313171332</v>
      </c>
      <c r="BU54" s="8">
        <v>76.089389373945977</v>
      </c>
      <c r="BV54" s="14">
        <v>-2.7653873718420794E-2</v>
      </c>
      <c r="BW54" s="24">
        <v>50.662938096938724</v>
      </c>
      <c r="BX54" s="8">
        <v>78.592757470298125</v>
      </c>
      <c r="BY54" s="14">
        <v>5.5565344604887783E-3</v>
      </c>
      <c r="BZ54" s="24">
        <v>55.814199743647364</v>
      </c>
      <c r="CA54" s="8">
        <v>80.410759851312591</v>
      </c>
      <c r="CB54" s="14">
        <v>7.1822131988428614E-2</v>
      </c>
      <c r="CC54" s="24">
        <v>56.380418482197051</v>
      </c>
      <c r="CD54" s="8">
        <v>80.125540462822684</v>
      </c>
      <c r="CE54" s="14">
        <v>0.11010888481758492</v>
      </c>
      <c r="CF54" s="24">
        <v>58.450989827110149</v>
      </c>
      <c r="CG54" s="8">
        <v>81.203900772073297</v>
      </c>
      <c r="CH54" s="14">
        <v>1.1194934560365439</v>
      </c>
      <c r="CI54" s="24">
        <v>54.998516058834433</v>
      </c>
      <c r="CJ54" s="8">
        <v>79.470886735767166</v>
      </c>
      <c r="CK54" s="14">
        <v>0.12109159596740959</v>
      </c>
      <c r="CL54" s="24">
        <v>58.3466410301438</v>
      </c>
      <c r="CM54" s="8">
        <v>80.949378857287911</v>
      </c>
      <c r="CN54" s="14">
        <v>0.2540884078299484</v>
      </c>
      <c r="CO54" s="24">
        <v>59.514783547162843</v>
      </c>
      <c r="CP54" s="8">
        <v>81.675244333616277</v>
      </c>
      <c r="CQ54" s="14">
        <v>0.32440442907801764</v>
      </c>
      <c r="CR54" s="24">
        <v>59.333302226146031</v>
      </c>
      <c r="CS54" s="8">
        <v>81.960169575625784</v>
      </c>
      <c r="CT54" s="14">
        <v>0.41562952187061947</v>
      </c>
      <c r="CU54" s="24">
        <v>58.584063375609475</v>
      </c>
      <c r="CV54" s="8">
        <v>81.104653623171686</v>
      </c>
      <c r="CW54" s="14">
        <v>1.165394412628626</v>
      </c>
      <c r="CX54" s="24">
        <v>58.244285541973142</v>
      </c>
      <c r="CY54" s="8">
        <v>81.812895120028202</v>
      </c>
      <c r="CZ54" s="14">
        <v>0.47774832421825902</v>
      </c>
      <c r="DA54" s="24">
        <v>57.163600072140028</v>
      </c>
      <c r="DB54" s="8">
        <v>80.846267938821114</v>
      </c>
      <c r="DC54" s="14">
        <v>0.33632187686871268</v>
      </c>
      <c r="DD54" s="24">
        <v>60.125231059793798</v>
      </c>
      <c r="DE54" s="8">
        <v>80.103472082841776</v>
      </c>
      <c r="DF54" s="14">
        <v>0.30728796234181527</v>
      </c>
    </row>
    <row r="55" spans="1:110" ht="21">
      <c r="B55" s="3" t="s">
        <v>101</v>
      </c>
      <c r="C55" s="9" t="s">
        <v>102</v>
      </c>
      <c r="D55" s="67">
        <v>31858177.660100002</v>
      </c>
      <c r="E55" s="67">
        <v>3609904.1455999999</v>
      </c>
      <c r="F55" s="67">
        <v>18225237.909219999</v>
      </c>
      <c r="G55" s="66">
        <v>2093551.2376000001</v>
      </c>
      <c r="H55" s="66">
        <v>166675.48120000001</v>
      </c>
      <c r="I55" s="66">
        <v>1148182.49985</v>
      </c>
      <c r="J55" s="66">
        <v>1339423.5282099999</v>
      </c>
      <c r="K55" s="66">
        <v>179413.18549999999</v>
      </c>
      <c r="L55" s="66">
        <v>733490.61939999997</v>
      </c>
      <c r="M55" s="66">
        <v>5203343.3423699997</v>
      </c>
      <c r="N55" s="66">
        <v>591905.15150000004</v>
      </c>
      <c r="O55" s="66">
        <v>2768182.656</v>
      </c>
      <c r="P55" s="66">
        <v>691151.75662999996</v>
      </c>
      <c r="Q55" s="66">
        <v>76511.928499999995</v>
      </c>
      <c r="R55" s="66">
        <v>368005.83</v>
      </c>
      <c r="S55" s="66">
        <v>676752.73484000005</v>
      </c>
      <c r="T55" s="66">
        <v>79335.27</v>
      </c>
      <c r="U55" s="66">
        <v>346676.53</v>
      </c>
      <c r="V55" s="66">
        <v>934469.51303000003</v>
      </c>
      <c r="W55" s="66">
        <v>110135.11</v>
      </c>
      <c r="X55" s="66">
        <v>485271.77399999998</v>
      </c>
      <c r="Y55" s="66">
        <v>1273718.78345</v>
      </c>
      <c r="Z55" s="66">
        <v>139214.07800000001</v>
      </c>
      <c r="AA55" s="66">
        <v>683960.35100000002</v>
      </c>
      <c r="AB55" s="66">
        <v>1627250.5544199999</v>
      </c>
      <c r="AC55" s="66">
        <v>186708.76500000001</v>
      </c>
      <c r="AD55" s="66">
        <v>884268.17099999997</v>
      </c>
      <c r="AE55" s="66">
        <v>11555951.642109999</v>
      </c>
      <c r="AF55" s="66">
        <v>1303757.18</v>
      </c>
      <c r="AG55" s="66">
        <v>6642421.3052500002</v>
      </c>
      <c r="AH55" s="69">
        <v>2021233.02816</v>
      </c>
      <c r="AI55" s="69">
        <v>231592.59</v>
      </c>
      <c r="AJ55" s="69">
        <v>1126031.32632</v>
      </c>
      <c r="AK55" s="69">
        <v>2449357.1982200001</v>
      </c>
      <c r="AL55" s="69">
        <v>277128.46999999997</v>
      </c>
      <c r="AM55" s="69">
        <v>1388621.973</v>
      </c>
      <c r="AN55" s="69">
        <v>2966999.6246099998</v>
      </c>
      <c r="AO55" s="69">
        <v>333191.74</v>
      </c>
      <c r="AP55" s="69">
        <v>1701219.6385999999</v>
      </c>
      <c r="AQ55" s="69">
        <v>4118361.7911200002</v>
      </c>
      <c r="AR55" s="69">
        <v>461844.38</v>
      </c>
      <c r="AS55" s="69">
        <v>2426548.3673299998</v>
      </c>
      <c r="AT55" s="69">
        <v>11665907.909809999</v>
      </c>
      <c r="AU55" s="69">
        <v>1368153.1473999999</v>
      </c>
      <c r="AV55" s="69">
        <v>6932960.8287199996</v>
      </c>
      <c r="AW55" s="69">
        <v>5202090.8056199998</v>
      </c>
      <c r="AX55" s="69">
        <v>591331.1</v>
      </c>
      <c r="AY55" s="69">
        <v>3112692.4619999998</v>
      </c>
      <c r="AZ55" s="69">
        <v>4082430.1008899999</v>
      </c>
      <c r="BA55" s="69">
        <v>479148.80910000001</v>
      </c>
      <c r="BB55" s="69">
        <v>2423878.12072</v>
      </c>
      <c r="BC55" s="69">
        <v>2381387.0033</v>
      </c>
      <c r="BD55" s="69">
        <v>297673.23830000003</v>
      </c>
      <c r="BE55" s="69">
        <v>1396390.246</v>
      </c>
      <c r="BF55" s="24">
        <v>66.649555722031963</v>
      </c>
      <c r="BG55" s="8">
        <v>83.467457475033328</v>
      </c>
      <c r="BH55" s="24">
        <v>70.039651741366285</v>
      </c>
      <c r="BI55" s="8">
        <v>87.323689432458792</v>
      </c>
      <c r="BJ55" s="14">
        <v>0.65635569271879646</v>
      </c>
      <c r="BK55" s="24">
        <v>70.398606012690323</v>
      </c>
      <c r="BL55" s="8">
        <v>80.346978012688524</v>
      </c>
      <c r="BM55" s="14">
        <v>0.40182646603861655</v>
      </c>
      <c r="BN55" s="24">
        <v>63.892427156056897</v>
      </c>
      <c r="BO55" s="8">
        <v>82.384235608997542</v>
      </c>
      <c r="BP55" s="14">
        <v>0.71926012394060279</v>
      </c>
      <c r="BQ55" s="24">
        <v>69.704865935534102</v>
      </c>
      <c r="BR55" s="8">
        <v>82.787655377777227</v>
      </c>
      <c r="BS55" s="14">
        <v>0.15200069862264717</v>
      </c>
      <c r="BT55" s="24">
        <v>60.918263261495369</v>
      </c>
      <c r="BU55" s="8">
        <v>81.377213025554681</v>
      </c>
      <c r="BV55" s="14">
        <v>7.5398971134499143E-2</v>
      </c>
      <c r="BW55" s="24">
        <v>59.849450823581243</v>
      </c>
      <c r="BX55" s="8">
        <v>81.502546752549804</v>
      </c>
      <c r="BY55" s="14">
        <v>8.5070836834072405E-2</v>
      </c>
      <c r="BZ55" s="24">
        <v>63.749562949924183</v>
      </c>
      <c r="CA55" s="8">
        <v>83.088143521523321</v>
      </c>
      <c r="CB55" s="14">
        <v>0.17489143607344049</v>
      </c>
      <c r="CC55" s="24">
        <v>63.308124162550946</v>
      </c>
      <c r="CD55" s="8">
        <v>82.566499919471653</v>
      </c>
      <c r="CE55" s="14">
        <v>0.22999165478191994</v>
      </c>
      <c r="CF55" s="24">
        <v>65.045322140067867</v>
      </c>
      <c r="CG55" s="8">
        <v>83.59265170773493</v>
      </c>
      <c r="CH55" s="14">
        <v>1.9833703942992005</v>
      </c>
      <c r="CI55" s="24">
        <v>64.516977772103459</v>
      </c>
      <c r="CJ55" s="8">
        <v>82.941329537876797</v>
      </c>
      <c r="CK55" s="14">
        <v>0.32909235525666763</v>
      </c>
      <c r="CL55" s="24">
        <v>64.983922645098616</v>
      </c>
      <c r="CM55" s="8">
        <v>83.363145952349598</v>
      </c>
      <c r="CN55" s="14">
        <v>0.41570433734832024</v>
      </c>
      <c r="CO55" s="24">
        <v>64.836195939808619</v>
      </c>
      <c r="CP55" s="8">
        <v>83.622204264838061</v>
      </c>
      <c r="CQ55" s="14">
        <v>0.50574944162963531</v>
      </c>
      <c r="CR55" s="24">
        <v>64.966117225753493</v>
      </c>
      <c r="CS55" s="8">
        <v>84.010333067519156</v>
      </c>
      <c r="CT55" s="14">
        <v>0.72056369130026188</v>
      </c>
      <c r="CU55" s="24">
        <v>65.230537832562632</v>
      </c>
      <c r="CV55" s="8">
        <v>83.518439195801946</v>
      </c>
      <c r="CW55" s="14">
        <v>2.1028240820226807</v>
      </c>
      <c r="CX55" s="24">
        <v>64.452271209241331</v>
      </c>
      <c r="CY55" s="8">
        <v>84.035439027263934</v>
      </c>
      <c r="CZ55" s="14">
        <v>0.87771488927117058</v>
      </c>
      <c r="DA55" s="24">
        <v>64.574591178835874</v>
      </c>
      <c r="DB55" s="8">
        <v>83.494854829689459</v>
      </c>
      <c r="DC55" s="14">
        <v>0.69251527545248937</v>
      </c>
      <c r="DD55" s="24">
        <v>66.299833244825876</v>
      </c>
      <c r="DE55" s="8">
        <v>82.428448457880492</v>
      </c>
      <c r="DF55" s="14">
        <v>0.4761747724575856</v>
      </c>
    </row>
    <row r="56" spans="1:110" ht="21">
      <c r="B56" s="3" t="s">
        <v>103</v>
      </c>
      <c r="C56" s="9" t="s">
        <v>104</v>
      </c>
      <c r="D56" s="67">
        <v>27792267.441939998</v>
      </c>
      <c r="E56" s="67">
        <v>2380153.6288000001</v>
      </c>
      <c r="F56" s="67">
        <v>17325061.971590001</v>
      </c>
      <c r="G56" s="66">
        <v>2876615.25403</v>
      </c>
      <c r="H56" s="66">
        <v>196544.08564999999</v>
      </c>
      <c r="I56" s="66">
        <v>1842174.7870400001</v>
      </c>
      <c r="J56" s="66">
        <v>1179677.8416800001</v>
      </c>
      <c r="K56" s="66">
        <v>142256.43038000001</v>
      </c>
      <c r="L56" s="66">
        <v>694051.29630000005</v>
      </c>
      <c r="M56" s="66">
        <v>4691959.9701199997</v>
      </c>
      <c r="N56" s="66">
        <v>442283.12319999997</v>
      </c>
      <c r="O56" s="66">
        <v>2669712.5101700001</v>
      </c>
      <c r="P56" s="66">
        <v>607812.70493999997</v>
      </c>
      <c r="Q56" s="66">
        <v>67883.955000000002</v>
      </c>
      <c r="R56" s="66">
        <v>327418.36323999998</v>
      </c>
      <c r="S56" s="66">
        <v>639176.10626000003</v>
      </c>
      <c r="T56" s="66">
        <v>65825.94</v>
      </c>
      <c r="U56" s="66">
        <v>341916.73796</v>
      </c>
      <c r="V56" s="66">
        <v>880015.34860000003</v>
      </c>
      <c r="W56" s="66">
        <v>86704.992800000007</v>
      </c>
      <c r="X56" s="66">
        <v>487103.20899999997</v>
      </c>
      <c r="Y56" s="66">
        <v>1143146.5397000001</v>
      </c>
      <c r="Z56" s="66">
        <v>101443.98</v>
      </c>
      <c r="AA56" s="66">
        <v>659997.61399999994</v>
      </c>
      <c r="AB56" s="66">
        <v>1421809.2706200001</v>
      </c>
      <c r="AC56" s="66">
        <v>120424.25539999999</v>
      </c>
      <c r="AD56" s="66">
        <v>853276.58597000001</v>
      </c>
      <c r="AE56" s="66">
        <v>10191126.66801</v>
      </c>
      <c r="AF56" s="66">
        <v>841447.67446999997</v>
      </c>
      <c r="AG56" s="66">
        <v>6404074.7866000002</v>
      </c>
      <c r="AH56" s="69">
        <v>1867787.3981999999</v>
      </c>
      <c r="AI56" s="69">
        <v>157828.03163000001</v>
      </c>
      <c r="AJ56" s="69">
        <v>1140292.7937700001</v>
      </c>
      <c r="AK56" s="69">
        <v>2519194.1919800001</v>
      </c>
      <c r="AL56" s="69">
        <v>218897.16699999999</v>
      </c>
      <c r="AM56" s="69">
        <v>1560184.4275799999</v>
      </c>
      <c r="AN56" s="69">
        <v>2637285.21686</v>
      </c>
      <c r="AO56" s="69">
        <v>212392.16450000001</v>
      </c>
      <c r="AP56" s="69">
        <v>1669295.9695600001</v>
      </c>
      <c r="AQ56" s="69">
        <v>3166859.8609699998</v>
      </c>
      <c r="AR56" s="69">
        <v>252330.31133999999</v>
      </c>
      <c r="AS56" s="69">
        <v>2034301.5956900001</v>
      </c>
      <c r="AT56" s="69">
        <v>8852887.7081000004</v>
      </c>
      <c r="AU56" s="69">
        <v>757622.31510000001</v>
      </c>
      <c r="AV56" s="69">
        <v>5715048.5914799999</v>
      </c>
      <c r="AW56" s="69">
        <v>3683403.4430200001</v>
      </c>
      <c r="AX56" s="69">
        <v>301958.93</v>
      </c>
      <c r="AY56" s="69">
        <v>2385465.32889</v>
      </c>
      <c r="AZ56" s="69">
        <v>3209766.6414999999</v>
      </c>
      <c r="BA56" s="69">
        <v>275226.10009999998</v>
      </c>
      <c r="BB56" s="69">
        <v>2076670.40491</v>
      </c>
      <c r="BC56" s="69">
        <v>1959717.6235799999</v>
      </c>
      <c r="BD56" s="69">
        <v>180437.285</v>
      </c>
      <c r="BE56" s="69">
        <v>1252912.8576799999</v>
      </c>
      <c r="BF56" s="24">
        <v>79.24093960196322</v>
      </c>
      <c r="BG56" s="8">
        <v>87.921199762194462</v>
      </c>
      <c r="BH56" s="24">
        <v>75.620993731207946</v>
      </c>
      <c r="BI56" s="8">
        <v>90.359431686102525</v>
      </c>
      <c r="BJ56" s="14">
        <v>1.4417779649121376</v>
      </c>
      <c r="BK56" s="24">
        <v>76.008080448266639</v>
      </c>
      <c r="BL56" s="8">
        <v>82.989941878842373</v>
      </c>
      <c r="BM56" s="14">
        <v>0.52007056070837943</v>
      </c>
      <c r="BN56" s="24">
        <v>74.008696734944436</v>
      </c>
      <c r="BO56" s="8">
        <v>85.787797435915792</v>
      </c>
      <c r="BP56" s="14">
        <v>1.2756737648369925</v>
      </c>
      <c r="BQ56" s="24">
        <v>69.809577555221068</v>
      </c>
      <c r="BR56" s="8">
        <v>82.827331926046128</v>
      </c>
      <c r="BS56" s="14">
        <v>0.15057830011007237</v>
      </c>
      <c r="BT56" s="24">
        <v>67.921431897817627</v>
      </c>
      <c r="BU56" s="8">
        <v>83.856009302401844</v>
      </c>
      <c r="BV56" s="14">
        <v>0.1312574422438971</v>
      </c>
      <c r="BW56" s="24">
        <v>70.542583292753619</v>
      </c>
      <c r="BX56" s="8">
        <v>84.889551503793101</v>
      </c>
      <c r="BY56" s="14">
        <v>0.18947480817169424</v>
      </c>
      <c r="BZ56" s="24">
        <v>74.387517113799845</v>
      </c>
      <c r="CA56" s="8">
        <v>86.677378698595234</v>
      </c>
      <c r="CB56" s="14">
        <v>0.31795583073854744</v>
      </c>
      <c r="CC56" s="24">
        <v>77.685451912435383</v>
      </c>
      <c r="CD56" s="8">
        <v>87.632314743554844</v>
      </c>
      <c r="CE56" s="14">
        <v>0.48202227555148786</v>
      </c>
      <c r="CF56" s="24">
        <v>78.279534350936714</v>
      </c>
      <c r="CG56" s="8">
        <v>88.386652874363776</v>
      </c>
      <c r="CH56" s="14">
        <v>3.766698085731313</v>
      </c>
      <c r="CI56" s="24">
        <v>77.957628567787808</v>
      </c>
      <c r="CJ56" s="8">
        <v>87.841807284667254</v>
      </c>
      <c r="CK56" s="14">
        <v>0.67150983948451304</v>
      </c>
      <c r="CL56" s="24">
        <v>76.898393485958678</v>
      </c>
      <c r="CM56" s="8">
        <v>87.696058029779323</v>
      </c>
      <c r="CN56" s="14">
        <v>0.88317371671874978</v>
      </c>
      <c r="CO56" s="24">
        <v>78.749435377233965</v>
      </c>
      <c r="CP56" s="8">
        <v>88.712679818959444</v>
      </c>
      <c r="CQ56" s="14">
        <v>1.0044443314308276</v>
      </c>
      <c r="CR56" s="24">
        <v>78.578984680324112</v>
      </c>
      <c r="CS56" s="8">
        <v>88.964978990967552</v>
      </c>
      <c r="CT56" s="14">
        <v>1.2070489196978709</v>
      </c>
      <c r="CU56" s="24">
        <v>78.38318959723874</v>
      </c>
      <c r="CV56" s="8">
        <v>88.295058932629871</v>
      </c>
      <c r="CW56" s="14">
        <v>3.3858746893808491</v>
      </c>
      <c r="CX56" s="24">
        <v>77.660042919591717</v>
      </c>
      <c r="CY56" s="8">
        <v>88.764002222532596</v>
      </c>
      <c r="CZ56" s="14">
        <v>1.3505402615252378</v>
      </c>
      <c r="DA56" s="24">
        <v>78.013382484946803</v>
      </c>
      <c r="DB56" s="8">
        <v>88.297695093567498</v>
      </c>
      <c r="DC56" s="14">
        <v>1.1949245939284976</v>
      </c>
      <c r="DD56" s="24">
        <v>79.533670923561559</v>
      </c>
      <c r="DE56" s="8">
        <v>87.411499840323174</v>
      </c>
      <c r="DF56" s="14">
        <v>0.80890607391499492</v>
      </c>
    </row>
    <row r="57" spans="1:110" s="1" customFormat="1" ht="12" customHeight="1">
      <c r="B57" s="4"/>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43"/>
      <c r="AI57" s="43"/>
      <c r="AJ57" s="43"/>
      <c r="AK57" s="43"/>
      <c r="AL57" s="43"/>
      <c r="AM57" s="43"/>
      <c r="AN57" s="43"/>
      <c r="AO57" s="43"/>
      <c r="AP57" s="43"/>
      <c r="AQ57" s="43"/>
      <c r="AR57" s="43"/>
      <c r="AS57" s="43"/>
      <c r="AT57" s="6"/>
      <c r="AU57" s="6"/>
      <c r="AV57" s="6"/>
      <c r="AW57" s="6"/>
      <c r="AX57" s="6"/>
      <c r="AY57" s="6"/>
      <c r="AZ57" s="6"/>
      <c r="BA57" s="6"/>
      <c r="BB57" s="6"/>
      <c r="BC57" s="6"/>
      <c r="BD57" s="6"/>
      <c r="BE57" s="6"/>
      <c r="BF57" s="30"/>
      <c r="BG57" s="5"/>
      <c r="BH57" s="15"/>
      <c r="BI57" s="5"/>
      <c r="BJ57" s="16"/>
      <c r="BK57" s="15"/>
      <c r="BL57" s="11"/>
      <c r="BM57" s="17"/>
      <c r="BN57" s="15"/>
      <c r="BO57" s="11"/>
      <c r="BP57" s="17"/>
      <c r="BQ57" s="30"/>
      <c r="BR57" s="31"/>
      <c r="BS57" s="17"/>
      <c r="BT57" s="30"/>
      <c r="BU57" s="31"/>
      <c r="BV57" s="17"/>
      <c r="BW57" s="30"/>
      <c r="BX57" s="31"/>
      <c r="BY57" s="17"/>
      <c r="BZ57" s="30"/>
      <c r="CA57" s="31"/>
      <c r="CB57" s="17"/>
      <c r="CC57" s="30"/>
      <c r="CD57" s="31"/>
      <c r="CE57" s="17"/>
      <c r="CF57" s="15"/>
      <c r="CG57" s="11"/>
      <c r="CH57" s="17"/>
      <c r="CI57" s="30"/>
      <c r="CJ57" s="31"/>
      <c r="CK57" s="17"/>
      <c r="CL57" s="30"/>
      <c r="CM57" s="31"/>
      <c r="CN57" s="17"/>
      <c r="CO57" s="30"/>
      <c r="CP57" s="31"/>
      <c r="CQ57" s="17"/>
      <c r="CR57" s="30"/>
      <c r="CS57" s="31"/>
      <c r="CT57" s="17"/>
      <c r="CU57" s="30"/>
      <c r="CV57" s="31"/>
      <c r="CW57" s="17"/>
      <c r="CX57" s="30"/>
      <c r="CY57" s="31"/>
      <c r="CZ57" s="17"/>
      <c r="DA57" s="30"/>
      <c r="DB57" s="31"/>
      <c r="DC57" s="17"/>
      <c r="DD57" s="30"/>
      <c r="DE57" s="31"/>
      <c r="DF57" s="17"/>
    </row>
    <row r="58" spans="1:110" ht="21" customHeight="1">
      <c r="B58" s="18" t="s">
        <v>105</v>
      </c>
      <c r="C58" s="9" t="s">
        <v>0</v>
      </c>
      <c r="D58" s="7">
        <v>2107139158.2473152</v>
      </c>
      <c r="E58" s="7">
        <v>317931111.99597001</v>
      </c>
      <c r="F58" s="7">
        <v>1100029615.392755</v>
      </c>
      <c r="G58" s="7">
        <v>128402578.71188</v>
      </c>
      <c r="H58" s="7">
        <v>18551516.92032</v>
      </c>
      <c r="I58" s="7">
        <v>60136434.17200999</v>
      </c>
      <c r="J58" s="7">
        <v>98682212.588839978</v>
      </c>
      <c r="K58" s="7">
        <v>19167912.350119997</v>
      </c>
      <c r="L58" s="7">
        <v>46331964.490130022</v>
      </c>
      <c r="M58" s="7">
        <v>362185930.93437493</v>
      </c>
      <c r="N58" s="7">
        <v>52627094.763980009</v>
      </c>
      <c r="O58" s="7">
        <v>183476912.37093198</v>
      </c>
      <c r="P58" s="7">
        <v>49837748.25122501</v>
      </c>
      <c r="Q58" s="7">
        <v>7859338.30375</v>
      </c>
      <c r="R58" s="7">
        <v>23987222.979519997</v>
      </c>
      <c r="S58" s="7">
        <v>51933504.725627989</v>
      </c>
      <c r="T58" s="7">
        <v>7473552.7845099997</v>
      </c>
      <c r="U58" s="7">
        <v>25760930.179780003</v>
      </c>
      <c r="V58" s="7">
        <v>67231402.127498016</v>
      </c>
      <c r="W58" s="7">
        <v>9396451.9377500005</v>
      </c>
      <c r="X58" s="7">
        <v>34070976.330941997</v>
      </c>
      <c r="Y58" s="7">
        <v>85224736.632189989</v>
      </c>
      <c r="Z58" s="7">
        <v>12095324.493339999</v>
      </c>
      <c r="AA58" s="7">
        <v>44029009.19445999</v>
      </c>
      <c r="AB58" s="7">
        <v>107958539.19783403</v>
      </c>
      <c r="AC58" s="7">
        <v>15802427.244630001</v>
      </c>
      <c r="AD58" s="7">
        <v>55628773.686230019</v>
      </c>
      <c r="AE58" s="7">
        <v>798029038.03586483</v>
      </c>
      <c r="AF58" s="7">
        <v>117509704.24676004</v>
      </c>
      <c r="AG58" s="7">
        <v>420109787.97359294</v>
      </c>
      <c r="AH58" s="63">
        <v>145967873.08725002</v>
      </c>
      <c r="AI58" s="63">
        <v>21685889.819169991</v>
      </c>
      <c r="AJ58" s="63">
        <v>75335848.360670015</v>
      </c>
      <c r="AK58" s="63">
        <v>194377053.489728</v>
      </c>
      <c r="AL58" s="63">
        <v>28705393.409850005</v>
      </c>
      <c r="AM58" s="63">
        <v>101265436.69929002</v>
      </c>
      <c r="AN58" s="63">
        <v>213007212.65853301</v>
      </c>
      <c r="AO58" s="63">
        <v>31298782.802190002</v>
      </c>
      <c r="AP58" s="63">
        <v>112234400.86854</v>
      </c>
      <c r="AQ58" s="63">
        <v>244676898.800354</v>
      </c>
      <c r="AR58" s="63">
        <v>35819638.215550005</v>
      </c>
      <c r="AS58" s="63">
        <v>131274102.04509303</v>
      </c>
      <c r="AT58" s="63">
        <v>719839397.97635615</v>
      </c>
      <c r="AU58" s="7">
        <v>110074883.71479003</v>
      </c>
      <c r="AV58" s="7">
        <v>389974516.38608992</v>
      </c>
      <c r="AW58" s="7">
        <v>284228903.73106396</v>
      </c>
      <c r="AX58" s="7">
        <v>41523452.287280001</v>
      </c>
      <c r="AY58" s="7">
        <v>154910137.37480396</v>
      </c>
      <c r="AZ58" s="7">
        <v>247386484.13096297</v>
      </c>
      <c r="BA58" s="7">
        <v>37362802.194860004</v>
      </c>
      <c r="BB58" s="7">
        <v>134705752.84089595</v>
      </c>
      <c r="BC58" s="7">
        <v>188224010.11432901</v>
      </c>
      <c r="BD58" s="7">
        <v>31188629.232649989</v>
      </c>
      <c r="BE58" s="7">
        <v>100358626.17039001</v>
      </c>
      <c r="BF58" s="27" t="s">
        <v>105</v>
      </c>
      <c r="BG58" s="8">
        <v>77.578285078355975</v>
      </c>
      <c r="BH58" s="19" t="s">
        <v>105</v>
      </c>
      <c r="BI58" s="8">
        <v>76.423942086696044</v>
      </c>
      <c r="BJ58" s="19" t="s">
        <v>105</v>
      </c>
      <c r="BK58" s="27" t="s">
        <v>105</v>
      </c>
      <c r="BL58" s="8">
        <v>70.73595665398075</v>
      </c>
      <c r="BM58" s="27" t="s">
        <v>105</v>
      </c>
      <c r="BN58" s="27" t="s">
        <v>105</v>
      </c>
      <c r="BO58" s="8">
        <v>77.710206869166612</v>
      </c>
      <c r="BP58" s="27" t="s">
        <v>105</v>
      </c>
      <c r="BQ58" s="27" t="s">
        <v>105</v>
      </c>
      <c r="BR58" s="8">
        <v>75.321234108001605</v>
      </c>
      <c r="BS58" s="27" t="s">
        <v>105</v>
      </c>
      <c r="BT58" s="27" t="s">
        <v>105</v>
      </c>
      <c r="BU58" s="8">
        <v>77.512655176431579</v>
      </c>
      <c r="BV58" s="27" t="s">
        <v>105</v>
      </c>
      <c r="BW58" s="27" t="s">
        <v>105</v>
      </c>
      <c r="BX58" s="8">
        <v>78.382774615359693</v>
      </c>
      <c r="BY58" s="27" t="s">
        <v>105</v>
      </c>
      <c r="BZ58" s="27" t="s">
        <v>105</v>
      </c>
      <c r="CA58" s="8">
        <v>78.449054628208046</v>
      </c>
      <c r="CB58" s="27" t="s">
        <v>105</v>
      </c>
      <c r="CC58" s="27" t="s">
        <v>105</v>
      </c>
      <c r="CD58" s="8">
        <v>77.877416256902151</v>
      </c>
      <c r="CE58" s="27" t="s">
        <v>105</v>
      </c>
      <c r="CF58" s="27" t="s">
        <v>105</v>
      </c>
      <c r="CG58" s="8">
        <v>78.142588587804283</v>
      </c>
      <c r="CH58" s="27" t="s">
        <v>105</v>
      </c>
      <c r="CI58" s="27" t="s">
        <v>105</v>
      </c>
      <c r="CJ58" s="8">
        <v>77.648421656832298</v>
      </c>
      <c r="CK58" s="27" t="s">
        <v>105</v>
      </c>
      <c r="CL58" s="27" t="s">
        <v>105</v>
      </c>
      <c r="CM58" s="8">
        <v>77.913972400002905</v>
      </c>
      <c r="CN58" s="27" t="s">
        <v>105</v>
      </c>
      <c r="CO58" s="27" t="s">
        <v>105</v>
      </c>
      <c r="CP58" s="8">
        <v>78.194044051868545</v>
      </c>
      <c r="CQ58" s="27" t="s">
        <v>105</v>
      </c>
      <c r="CR58" s="27" t="s">
        <v>105</v>
      </c>
      <c r="CS58" s="8">
        <v>78.563147751868897</v>
      </c>
      <c r="CT58" s="27" t="s">
        <v>105</v>
      </c>
      <c r="CU58" s="27" t="s">
        <v>105</v>
      </c>
      <c r="CV58" s="8">
        <v>77.987198126308414</v>
      </c>
      <c r="CW58" s="27" t="s">
        <v>105</v>
      </c>
      <c r="CX58" s="27" t="s">
        <v>105</v>
      </c>
      <c r="CY58" s="8">
        <v>78.861327963964328</v>
      </c>
      <c r="CZ58" s="27" t="s">
        <v>105</v>
      </c>
      <c r="DA58" s="27" t="s">
        <v>105</v>
      </c>
      <c r="DB58" s="8">
        <v>78.286095221119282</v>
      </c>
      <c r="DC58" s="27" t="s">
        <v>105</v>
      </c>
      <c r="DD58" s="27" t="s">
        <v>105</v>
      </c>
      <c r="DE58" s="8">
        <v>76.290931242090181</v>
      </c>
      <c r="DF58" s="27" t="s">
        <v>105</v>
      </c>
    </row>
    <row r="59" spans="1:110" ht="13.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43"/>
      <c r="AI59" s="43"/>
      <c r="AJ59" s="43"/>
      <c r="AK59" s="43"/>
      <c r="AL59" s="43"/>
      <c r="AM59" s="43"/>
      <c r="AN59" s="43"/>
      <c r="AO59" s="43"/>
      <c r="AP59" s="43"/>
      <c r="AQ59" s="43"/>
      <c r="AR59" s="43"/>
      <c r="AS59" s="43"/>
      <c r="AT59" s="6"/>
      <c r="AU59" s="6"/>
      <c r="AV59" s="6"/>
      <c r="AW59" s="6"/>
      <c r="AX59" s="6"/>
      <c r="AY59" s="6"/>
      <c r="AZ59" s="6"/>
      <c r="BA59" s="6"/>
      <c r="BB59" s="6"/>
      <c r="BC59" s="6"/>
      <c r="BD59" s="6"/>
      <c r="BE59" s="6"/>
      <c r="BF59" s="23"/>
      <c r="BG59" s="23"/>
      <c r="BH59" s="1"/>
      <c r="BI59" s="1"/>
      <c r="BJ59" s="1"/>
      <c r="BK59" s="1"/>
      <c r="BL59" s="1"/>
      <c r="BM59" s="1"/>
      <c r="BN59" s="1"/>
      <c r="BO59" s="1"/>
      <c r="BP59" s="1"/>
      <c r="BQ59" s="23"/>
      <c r="BR59" s="23"/>
      <c r="BS59" s="23"/>
      <c r="BT59" s="23"/>
      <c r="BU59" s="23"/>
      <c r="BV59" s="23"/>
      <c r="BW59" s="23"/>
      <c r="BX59" s="23"/>
      <c r="BY59" s="23"/>
      <c r="BZ59" s="23"/>
      <c r="CA59" s="23"/>
      <c r="CB59" s="23"/>
      <c r="CC59" s="23"/>
      <c r="CD59" s="23"/>
      <c r="CE59" s="23"/>
      <c r="CF59" s="1"/>
      <c r="CG59" s="1"/>
      <c r="CH59" s="1"/>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row>
    <row r="60" spans="1:110" ht="13.5" hidden="1" customHeight="1">
      <c r="B60" s="92" t="s">
        <v>11</v>
      </c>
      <c r="C60" s="93"/>
      <c r="D60" s="1"/>
      <c r="E60" s="1"/>
      <c r="F60" s="1"/>
      <c r="G60" s="1"/>
      <c r="H60" s="1"/>
      <c r="I60" s="1"/>
      <c r="J60" s="1"/>
      <c r="K60" s="1"/>
      <c r="L60" s="1"/>
      <c r="M60" s="1"/>
      <c r="N60" s="1"/>
      <c r="O60" s="1"/>
      <c r="P60" s="23"/>
      <c r="Q60" s="23"/>
      <c r="R60" s="23"/>
      <c r="S60" s="23"/>
      <c r="T60" s="23"/>
      <c r="U60" s="23"/>
      <c r="V60" s="23"/>
      <c r="W60" s="23"/>
      <c r="X60" s="23"/>
      <c r="Y60" s="23"/>
      <c r="Z60" s="23"/>
      <c r="AA60" s="23"/>
      <c r="AB60" s="23"/>
      <c r="AC60" s="23"/>
      <c r="AD60" s="23"/>
      <c r="AE60" s="20"/>
      <c r="AF60" s="1"/>
      <c r="AG60" s="1"/>
      <c r="AH60" s="44"/>
      <c r="AI60" s="45"/>
      <c r="AJ60" s="45"/>
      <c r="AK60" s="44"/>
      <c r="AL60" s="45"/>
      <c r="AM60" s="45"/>
      <c r="AN60" s="44"/>
      <c r="AO60" s="45"/>
      <c r="AP60" s="45"/>
      <c r="AQ60" s="44"/>
      <c r="AR60" s="45"/>
      <c r="AS60" s="45"/>
      <c r="AT60" s="1"/>
      <c r="AU60" s="1"/>
      <c r="AV60" s="1"/>
      <c r="AW60" s="23"/>
      <c r="AX60" s="23"/>
      <c r="AY60" s="23"/>
      <c r="AZ60" s="23"/>
      <c r="BA60" s="23"/>
      <c r="BB60" s="23"/>
      <c r="BC60" s="23"/>
      <c r="BD60" s="23"/>
      <c r="BE60" s="23"/>
      <c r="BF60" s="29" t="s">
        <v>105</v>
      </c>
      <c r="BG60" s="28">
        <v>3.5371348611328717</v>
      </c>
      <c r="BH60" s="18" t="s">
        <v>105</v>
      </c>
      <c r="BI60" s="21">
        <v>5.4390902029815482</v>
      </c>
      <c r="BJ60" s="18" t="s">
        <v>105</v>
      </c>
      <c r="BK60" s="18" t="s">
        <v>105</v>
      </c>
      <c r="BL60" s="21">
        <v>4.7116069366350768</v>
      </c>
      <c r="BM60" s="18" t="s">
        <v>105</v>
      </c>
      <c r="BN60" s="18" t="s">
        <v>105</v>
      </c>
      <c r="BO60" s="21">
        <v>3.3644435830589341</v>
      </c>
      <c r="BP60" s="18" t="s">
        <v>105</v>
      </c>
      <c r="BQ60" s="29" t="s">
        <v>105</v>
      </c>
      <c r="BR60" s="28">
        <v>3.7891256373946218</v>
      </c>
      <c r="BS60" s="29" t="s">
        <v>105</v>
      </c>
      <c r="BT60" s="29" t="s">
        <v>105</v>
      </c>
      <c r="BU60" s="28">
        <v>3.5395353240399983</v>
      </c>
      <c r="BV60" s="29" t="s">
        <v>105</v>
      </c>
      <c r="BW60" s="29" t="s">
        <v>105</v>
      </c>
      <c r="BX60" s="28">
        <v>3.1674579558495295</v>
      </c>
      <c r="BY60" s="29" t="s">
        <v>105</v>
      </c>
      <c r="BZ60" s="29" t="s">
        <v>105</v>
      </c>
      <c r="CA60" s="28">
        <v>3.3739900753287988</v>
      </c>
      <c r="CB60" s="29" t="s">
        <v>105</v>
      </c>
      <c r="CC60" s="29" t="s">
        <v>105</v>
      </c>
      <c r="CD60" s="28">
        <v>3.5234745372789509</v>
      </c>
      <c r="CE60" s="29" t="s">
        <v>105</v>
      </c>
      <c r="CF60" s="18" t="s">
        <v>105</v>
      </c>
      <c r="CG60" s="21">
        <v>3.6224303269760783</v>
      </c>
      <c r="CH60" s="18" t="s">
        <v>105</v>
      </c>
      <c r="CI60" s="29" t="s">
        <v>105</v>
      </c>
      <c r="CJ60" s="28">
        <v>3.6460122514037407</v>
      </c>
      <c r="CK60" s="29" t="s">
        <v>105</v>
      </c>
      <c r="CL60" s="29" t="s">
        <v>105</v>
      </c>
      <c r="CM60" s="28">
        <v>3.6366802481653022</v>
      </c>
      <c r="CN60" s="29" t="s">
        <v>105</v>
      </c>
      <c r="CO60" s="29" t="s">
        <v>105</v>
      </c>
      <c r="CP60" s="28">
        <v>3.6587277729358019</v>
      </c>
      <c r="CQ60" s="29" t="s">
        <v>105</v>
      </c>
      <c r="CR60" s="29" t="s">
        <v>105</v>
      </c>
      <c r="CS60" s="28">
        <v>3.6396783704706079</v>
      </c>
      <c r="CT60" s="29" t="s">
        <v>105</v>
      </c>
      <c r="CU60" s="29" t="s">
        <v>105</v>
      </c>
      <c r="CV60" s="28">
        <v>3.6316780998159057</v>
      </c>
      <c r="CW60" s="29" t="s">
        <v>105</v>
      </c>
      <c r="CX60" s="29" t="s">
        <v>105</v>
      </c>
      <c r="CY60" s="28">
        <v>3.5801369822004738</v>
      </c>
      <c r="CZ60" s="29" t="s">
        <v>105</v>
      </c>
      <c r="DA60" s="29" t="s">
        <v>105</v>
      </c>
      <c r="DB60" s="28">
        <v>3.5738632697525983</v>
      </c>
      <c r="DC60" s="29" t="s">
        <v>105</v>
      </c>
      <c r="DD60" s="29" t="s">
        <v>105</v>
      </c>
      <c r="DE60" s="28">
        <v>3.7653865064776477</v>
      </c>
      <c r="DF60" s="29" t="s">
        <v>105</v>
      </c>
    </row>
    <row r="61" spans="1:110" ht="13.5" hidden="1" customHeight="1">
      <c r="B61" s="92" t="s">
        <v>12</v>
      </c>
      <c r="C61" s="93"/>
      <c r="D61" s="1"/>
      <c r="E61" s="1"/>
      <c r="F61" s="1"/>
      <c r="G61" s="1"/>
      <c r="H61" s="1"/>
      <c r="I61" s="1"/>
      <c r="J61" s="1"/>
      <c r="K61" s="1"/>
      <c r="L61" s="1"/>
      <c r="M61" s="1"/>
      <c r="N61" s="1"/>
      <c r="O61" s="1"/>
      <c r="P61" s="23"/>
      <c r="Q61" s="23"/>
      <c r="R61" s="23"/>
      <c r="S61" s="23"/>
      <c r="T61" s="23"/>
      <c r="U61" s="23"/>
      <c r="V61" s="23"/>
      <c r="W61" s="23"/>
      <c r="X61" s="23"/>
      <c r="Y61" s="23"/>
      <c r="Z61" s="23"/>
      <c r="AA61" s="23"/>
      <c r="AB61" s="23"/>
      <c r="AC61" s="23"/>
      <c r="AD61" s="23"/>
      <c r="AE61" s="1"/>
      <c r="AF61" s="1"/>
      <c r="AG61" s="1"/>
      <c r="AH61" s="45"/>
      <c r="AI61" s="45"/>
      <c r="AJ61" s="45"/>
      <c r="AK61" s="45"/>
      <c r="AL61" s="45"/>
      <c r="AM61" s="45"/>
      <c r="AN61" s="45"/>
      <c r="AO61" s="45"/>
      <c r="AP61" s="45"/>
      <c r="AQ61" s="45"/>
      <c r="AR61" s="45"/>
      <c r="AS61" s="45"/>
      <c r="AT61" s="1"/>
      <c r="AU61" s="1"/>
      <c r="AV61" s="1"/>
      <c r="AW61" s="23"/>
      <c r="AX61" s="23"/>
      <c r="AY61" s="23"/>
      <c r="AZ61" s="23"/>
      <c r="BA61" s="23"/>
      <c r="BB61" s="23"/>
      <c r="BC61" s="23"/>
      <c r="BD61" s="23"/>
      <c r="BE61" s="23"/>
      <c r="BF61" s="26" t="s">
        <v>105</v>
      </c>
      <c r="BG61" s="25">
        <v>1</v>
      </c>
      <c r="BH61" s="22" t="s">
        <v>105</v>
      </c>
      <c r="BI61" s="25">
        <v>0.67915979609039201</v>
      </c>
      <c r="BJ61" s="18" t="s">
        <v>105</v>
      </c>
      <c r="BK61" s="22" t="s">
        <v>105</v>
      </c>
      <c r="BL61" s="25">
        <v>0.85958523883686666</v>
      </c>
      <c r="BM61" s="18" t="s">
        <v>105</v>
      </c>
      <c r="BN61" s="22" t="s">
        <v>105</v>
      </c>
      <c r="BO61" s="25">
        <v>0.93867926372840149</v>
      </c>
      <c r="BP61" s="18" t="s">
        <v>105</v>
      </c>
      <c r="BQ61" s="26" t="s">
        <v>105</v>
      </c>
      <c r="BR61" s="25">
        <v>0.90036466528449366</v>
      </c>
      <c r="BS61" s="29" t="s">
        <v>105</v>
      </c>
      <c r="BT61" s="26" t="s">
        <v>105</v>
      </c>
      <c r="BU61" s="25">
        <v>0.78911027606525797</v>
      </c>
      <c r="BV61" s="29" t="s">
        <v>105</v>
      </c>
      <c r="BW61" s="26" t="s">
        <v>105</v>
      </c>
      <c r="BX61" s="25">
        <v>0.89892835571219942</v>
      </c>
      <c r="BY61" s="29" t="s">
        <v>105</v>
      </c>
      <c r="BZ61" s="26" t="s">
        <v>105</v>
      </c>
      <c r="CA61" s="25">
        <v>0.93092562717685712</v>
      </c>
      <c r="CB61" s="29" t="s">
        <v>105</v>
      </c>
      <c r="CC61" s="26" t="s">
        <v>105</v>
      </c>
      <c r="CD61" s="25">
        <v>0.96440884959559969</v>
      </c>
      <c r="CE61" s="29" t="s">
        <v>105</v>
      </c>
      <c r="CF61" s="22" t="s">
        <v>105</v>
      </c>
      <c r="CG61" s="25">
        <v>0.992684429513914</v>
      </c>
      <c r="CH61" s="18" t="s">
        <v>105</v>
      </c>
      <c r="CI61" s="26" t="s">
        <v>105</v>
      </c>
      <c r="CJ61" s="25">
        <v>0.97644364423627561</v>
      </c>
      <c r="CK61" s="29" t="s">
        <v>105</v>
      </c>
      <c r="CL61" s="26" t="s">
        <v>105</v>
      </c>
      <c r="CM61" s="25">
        <v>0.98580109724318032</v>
      </c>
      <c r="CN61" s="29" t="s">
        <v>105</v>
      </c>
      <c r="CO61" s="26" t="s">
        <v>105</v>
      </c>
      <c r="CP61" s="25">
        <v>0.98908815390847671</v>
      </c>
      <c r="CQ61" s="29" t="s">
        <v>105</v>
      </c>
      <c r="CR61" s="26" t="s">
        <v>105</v>
      </c>
      <c r="CS61" s="25">
        <v>0.98690493971461457</v>
      </c>
      <c r="CT61" s="29" t="s">
        <v>105</v>
      </c>
      <c r="CU61" s="26" t="s">
        <v>105</v>
      </c>
      <c r="CV61" s="25">
        <v>0.98310639871972705</v>
      </c>
      <c r="CW61" s="29" t="s">
        <v>105</v>
      </c>
      <c r="CX61" s="26" t="s">
        <v>105</v>
      </c>
      <c r="CY61" s="25">
        <v>0.97664004106096713</v>
      </c>
      <c r="CZ61" s="29" t="s">
        <v>105</v>
      </c>
      <c r="DA61" s="26" t="s">
        <v>105</v>
      </c>
      <c r="DB61" s="25">
        <v>0.98403525487962884</v>
      </c>
      <c r="DC61" s="29" t="s">
        <v>105</v>
      </c>
      <c r="DD61" s="26" t="s">
        <v>105</v>
      </c>
      <c r="DE61" s="25">
        <v>0.97263580782943881</v>
      </c>
      <c r="DF61" s="29" t="s">
        <v>105</v>
      </c>
    </row>
    <row r="62" spans="1:110" ht="13.5" customHeight="1"/>
    <row r="63" spans="1:110">
      <c r="B63" s="34" t="s">
        <v>106</v>
      </c>
      <c r="C63" s="33"/>
    </row>
    <row r="64" spans="1:110">
      <c r="B64" s="83" t="s">
        <v>361</v>
      </c>
      <c r="C64" s="33"/>
    </row>
    <row r="65" spans="1:45">
      <c r="B65" s="34" t="s">
        <v>114</v>
      </c>
      <c r="C65" s="33"/>
    </row>
    <row r="66" spans="1:45">
      <c r="B66" s="34" t="s">
        <v>8</v>
      </c>
      <c r="C66" s="33"/>
    </row>
    <row r="67" spans="1:45">
      <c r="A67" s="23"/>
      <c r="B67" s="38" t="s">
        <v>366</v>
      </c>
      <c r="C67" s="33"/>
    </row>
    <row r="68" spans="1:45" s="81" customFormat="1">
      <c r="A68" s="23"/>
      <c r="B68" s="38" t="s">
        <v>358</v>
      </c>
      <c r="C68" s="33"/>
      <c r="AH68" s="41"/>
      <c r="AI68" s="41"/>
      <c r="AJ68" s="41"/>
      <c r="AK68" s="41"/>
      <c r="AL68" s="41"/>
      <c r="AM68" s="41"/>
      <c r="AN68" s="41"/>
      <c r="AO68" s="41"/>
      <c r="AP68" s="41"/>
      <c r="AQ68" s="41"/>
      <c r="AR68" s="41"/>
      <c r="AS68" s="41"/>
    </row>
    <row r="69" spans="1:45">
      <c r="A69" s="23"/>
      <c r="B69" s="38" t="s">
        <v>359</v>
      </c>
      <c r="C69" s="33"/>
    </row>
    <row r="70" spans="1:45">
      <c r="A70" s="23"/>
      <c r="B70" s="38" t="s">
        <v>360</v>
      </c>
      <c r="C70" s="33"/>
    </row>
    <row r="347" ht="13.5" hidden="1" customHeight="1"/>
    <row r="348" ht="13.5" hidden="1" customHeight="1"/>
    <row r="349" ht="13.5" hidden="1" customHeight="1"/>
    <row r="1881" ht="13.5" hidden="1" customHeight="1"/>
    <row r="1882" ht="13.5" hidden="1" customHeight="1"/>
    <row r="1883" ht="13.5" hidden="1" customHeight="1"/>
  </sheetData>
  <mergeCells count="18">
    <mergeCell ref="BF4:CW4"/>
    <mergeCell ref="BF5:BG6"/>
    <mergeCell ref="CF5:CH6"/>
    <mergeCell ref="CU5:CW6"/>
    <mergeCell ref="D5:F6"/>
    <mergeCell ref="D4:AV4"/>
    <mergeCell ref="G5:I6"/>
    <mergeCell ref="BH5:BJ6"/>
    <mergeCell ref="BK5:BM6"/>
    <mergeCell ref="BN5:BP6"/>
    <mergeCell ref="AE5:AG6"/>
    <mergeCell ref="AT5:AV6"/>
    <mergeCell ref="B4:B7"/>
    <mergeCell ref="C4:C7"/>
    <mergeCell ref="J5:L6"/>
    <mergeCell ref="M5:O6"/>
    <mergeCell ref="B61:C61"/>
    <mergeCell ref="B60:C60"/>
  </mergeCells>
  <phoneticPr fontId="1"/>
  <conditionalFormatting sqref="BF10:BF56 BH10:BH56 BK10:BK56 BN10:BN56 BQ10:BQ56 BT10:BT56 BW10:BW56 BZ10:BZ56 CC10:CC56 CF10:CF56 CI10:CI56 CL10:CL56 CO10:CO56 CR10:CR56 CU10:CU56 CX10:CX56 DA10:DA56 DD10:DD56">
    <cfRule type="colorScale" priority="1">
      <colorScale>
        <cfvo type="min"/>
        <cfvo type="percentile" val="50"/>
        <cfvo type="max"/>
        <color rgb="FFF8696B"/>
        <color theme="0"/>
        <color rgb="FF63BE7B"/>
      </colorScale>
    </cfRule>
  </conditionalFormatting>
  <pageMargins left="0.31496062992125984" right="0.31496062992125984" top="0.35433070866141736" bottom="0.35433070866141736" header="0.31496062992125984" footer="0.31496062992125984"/>
  <pageSetup paperSize="8" scale="4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44"/>
  <sheetViews>
    <sheetView view="pageBreakPreview" zoomScaleNormal="55" zoomScaleSheetLayoutView="100" workbookViewId="0"/>
  </sheetViews>
  <sheetFormatPr defaultRowHeight="13.5"/>
  <cols>
    <col min="1" max="1" width="2.25" style="32" customWidth="1"/>
    <col min="2" max="11" width="9" style="32"/>
    <col min="12" max="13" width="9" style="32" customWidth="1"/>
    <col min="14" max="16384" width="9" style="32"/>
  </cols>
  <sheetData>
    <row r="1" spans="2:44">
      <c r="E1" s="13"/>
      <c r="F1" s="13"/>
    </row>
    <row r="2" spans="2:44" ht="21">
      <c r="B2" s="2" t="s">
        <v>346</v>
      </c>
      <c r="D2" s="34"/>
      <c r="E2" s="34"/>
      <c r="F2" s="34"/>
      <c r="G2" s="34"/>
      <c r="H2" s="34"/>
      <c r="I2" s="34"/>
      <c r="J2" s="34"/>
      <c r="K2" s="34"/>
      <c r="L2" s="34"/>
      <c r="M2" s="34"/>
      <c r="N2" s="34"/>
      <c r="O2" s="34"/>
      <c r="P2" s="34"/>
      <c r="Q2" s="34"/>
      <c r="R2" s="34"/>
      <c r="S2" s="34"/>
      <c r="T2" s="34"/>
      <c r="U2" s="34"/>
      <c r="V2" s="34"/>
      <c r="W2" s="34"/>
      <c r="X2" s="34"/>
      <c r="Y2" s="34"/>
      <c r="Z2" s="34"/>
      <c r="AA2" s="34"/>
      <c r="AB2" s="34"/>
      <c r="AC2" s="34"/>
      <c r="AD2" s="70"/>
      <c r="AE2" s="34"/>
      <c r="AF2" s="34"/>
      <c r="AG2" s="70"/>
      <c r="AH2" s="34"/>
      <c r="AI2" s="34"/>
      <c r="AJ2" s="70"/>
      <c r="AK2" s="34"/>
      <c r="AL2" s="34"/>
      <c r="AM2" s="34"/>
      <c r="AN2" s="34"/>
      <c r="AO2" s="34"/>
      <c r="AP2" s="34"/>
      <c r="AQ2" s="34"/>
      <c r="AR2" s="34"/>
    </row>
    <row r="3" spans="2:44">
      <c r="L3" s="81" t="s">
        <v>357</v>
      </c>
    </row>
    <row r="4" spans="2:44">
      <c r="B4" s="110" t="s">
        <v>347</v>
      </c>
      <c r="C4" s="111"/>
      <c r="L4" s="110" t="s">
        <v>347</v>
      </c>
      <c r="M4" s="111"/>
    </row>
    <row r="5" spans="2:44">
      <c r="B5" s="77" t="s">
        <v>348</v>
      </c>
      <c r="C5" s="77" t="s">
        <v>349</v>
      </c>
      <c r="L5" s="77" t="s">
        <v>348</v>
      </c>
      <c r="M5" s="77" t="s">
        <v>349</v>
      </c>
    </row>
    <row r="6" spans="2:44">
      <c r="B6" s="71" t="s">
        <v>356</v>
      </c>
      <c r="C6" s="72" t="str">
        <f>IFERROR(VLOOKUP($B$6,年代別!$B$10:$DF$56,2,FALSE),"-")</f>
        <v>北海道</v>
      </c>
      <c r="D6" s="82"/>
      <c r="L6" s="71" t="s">
        <v>352</v>
      </c>
      <c r="M6" s="72" t="str">
        <f>IFERROR(VLOOKUP($L$6,年代別!$B$10:$DF$56,2,FALSE),"-")</f>
        <v>北海道</v>
      </c>
    </row>
    <row r="7" spans="2:44">
      <c r="B7" s="34" t="s">
        <v>350</v>
      </c>
      <c r="L7" s="34" t="s">
        <v>350</v>
      </c>
    </row>
    <row r="15" spans="2:44">
      <c r="N15" s="34"/>
      <c r="O15" s="34"/>
    </row>
    <row r="16" spans="2:44">
      <c r="L16" s="34"/>
    </row>
    <row r="38" spans="2:29">
      <c r="W38" s="32" t="s">
        <v>353</v>
      </c>
      <c r="AA38" s="32" t="s">
        <v>354</v>
      </c>
    </row>
    <row r="39" spans="2:29">
      <c r="B39" s="112" t="s">
        <v>351</v>
      </c>
      <c r="C39" s="113"/>
      <c r="D39" s="73" t="s">
        <v>6</v>
      </c>
      <c r="E39" s="73" t="s">
        <v>110</v>
      </c>
      <c r="L39" s="112" t="s">
        <v>351</v>
      </c>
      <c r="M39" s="113"/>
      <c r="N39" s="73" t="s">
        <v>6</v>
      </c>
      <c r="O39" s="73" t="s">
        <v>110</v>
      </c>
      <c r="W39" s="75" t="s">
        <v>355</v>
      </c>
      <c r="X39" s="75" t="s">
        <v>6</v>
      </c>
      <c r="Y39" s="75" t="s">
        <v>110</v>
      </c>
      <c r="Z39" s="34"/>
      <c r="AA39" s="75" t="s">
        <v>355</v>
      </c>
      <c r="AB39" s="75" t="s">
        <v>6</v>
      </c>
      <c r="AC39" s="75" t="s">
        <v>110</v>
      </c>
    </row>
    <row r="40" spans="2:29">
      <c r="B40" s="114" t="str">
        <f>年代別!G5</f>
        <v>0～6歳</v>
      </c>
      <c r="C40" s="115"/>
      <c r="D40" s="74">
        <f>IFERROR(VLOOKUP($B$6,年代別!$B$10:$DF$56,59,FALSE),"-")</f>
        <v>54.38861766377066</v>
      </c>
      <c r="E40" s="78">
        <f>IFERROR(VLOOKUP($B$6,年代別!$B$10:$DF$56,61,FALSE),"-")</f>
        <v>0.13753985076904107</v>
      </c>
      <c r="L40" s="108" t="str">
        <f>B40</f>
        <v>0～6歳</v>
      </c>
      <c r="M40" s="109"/>
      <c r="N40" s="74">
        <f>IFERROR(VLOOKUP($L$6,年代別!$B$10:$DF$56,59,FALSE),"-")</f>
        <v>54.38861766377066</v>
      </c>
      <c r="O40" s="78">
        <f>IFERROR(VLOOKUP($L$6,年代別!$B$10:$DF$56,61,FALSE),"-")</f>
        <v>0.13753985076904107</v>
      </c>
      <c r="W40" s="76" t="str">
        <f>B40</f>
        <v>0～6歳</v>
      </c>
      <c r="X40" s="80">
        <f>IF(D40="-",NA(),D40)</f>
        <v>54.38861766377066</v>
      </c>
      <c r="Y40" s="79">
        <f>IF(E40="-",NA(),E40)</f>
        <v>0.13753985076904107</v>
      </c>
      <c r="Z40" s="34"/>
      <c r="AA40" s="76" t="str">
        <f>B40</f>
        <v>0～6歳</v>
      </c>
      <c r="AB40" s="80">
        <f>IF(N40="-",NA(),N40)</f>
        <v>54.38861766377066</v>
      </c>
      <c r="AC40" s="79">
        <f>IF(O40="-",NA(),O40)</f>
        <v>0.13753985076904107</v>
      </c>
    </row>
    <row r="41" spans="2:29">
      <c r="B41" s="108" t="str">
        <f>年代別!J5</f>
        <v>7～14歳</v>
      </c>
      <c r="C41" s="109"/>
      <c r="D41" s="74">
        <f>IFERROR(VLOOKUP($B$6,年代別!$B$10:$DF$56,62,FALSE),"-")</f>
        <v>61.575020291550693</v>
      </c>
      <c r="E41" s="78">
        <f>IFERROR(VLOOKUP($B$6,年代別!$B$10:$DF$56,64,FALSE),"-")</f>
        <v>0.1924575036283761</v>
      </c>
      <c r="L41" s="108" t="str">
        <f>B41</f>
        <v>7～14歳</v>
      </c>
      <c r="M41" s="109"/>
      <c r="N41" s="74">
        <f>IFERROR(VLOOKUP($L$6,年代別!$B$10:$DF$56,62,FALSE),"-")</f>
        <v>61.575020291550693</v>
      </c>
      <c r="O41" s="78">
        <f>IFERROR(VLOOKUP($L$6,年代別!$B$10:$DF$56,64,FALSE),"-")</f>
        <v>0.1924575036283761</v>
      </c>
      <c r="W41" s="76" t="str">
        <f t="shared" ref="W41:W44" si="0">B41</f>
        <v>7～14歳</v>
      </c>
      <c r="X41" s="80">
        <f t="shared" ref="X41:X44" si="1">IF(D41="-",NA(),D41)</f>
        <v>61.575020291550693</v>
      </c>
      <c r="Y41" s="79">
        <f>IF(E41="-",NA(),E41)</f>
        <v>0.1924575036283761</v>
      </c>
      <c r="Z41" s="34"/>
      <c r="AA41" s="76" t="str">
        <f t="shared" ref="AA41:AA44" si="2">B41</f>
        <v>7～14歳</v>
      </c>
      <c r="AB41" s="80">
        <f t="shared" ref="AB41:AB44" si="3">IF(N41="-",NA(),N41)</f>
        <v>61.575020291550693</v>
      </c>
      <c r="AC41" s="79">
        <f t="shared" ref="AC41:AC44" si="4">IF(O41="-",NA(),O41)</f>
        <v>0.1924575036283761</v>
      </c>
    </row>
    <row r="42" spans="2:29">
      <c r="B42" s="108" t="str">
        <f>年代別!M5</f>
        <v>15～39歳</v>
      </c>
      <c r="C42" s="109"/>
      <c r="D42" s="74">
        <f>IFERROR(VLOOKUP($B$6,年代別!$B$10:$DF$56,65,FALSE),"-")</f>
        <v>57.438251575014114</v>
      </c>
      <c r="E42" s="78">
        <f>IFERROR(VLOOKUP($B$6,年代別!$B$10:$DF$56,67,FALSE),"-")</f>
        <v>0.3720652075086856</v>
      </c>
      <c r="L42" s="108" t="str">
        <f>B42</f>
        <v>15～39歳</v>
      </c>
      <c r="M42" s="109"/>
      <c r="N42" s="74">
        <f>IFERROR(VLOOKUP($L$6,年代別!$B$10:$DF$56,65,FALSE),"-")</f>
        <v>57.438251575014114</v>
      </c>
      <c r="O42" s="78">
        <f>IFERROR(VLOOKUP($L$6,年代別!$B$10:$DF$56,67,FALSE),"-")</f>
        <v>0.3720652075086856</v>
      </c>
      <c r="W42" s="76" t="str">
        <f t="shared" si="0"/>
        <v>15～39歳</v>
      </c>
      <c r="X42" s="80">
        <f t="shared" si="1"/>
        <v>57.438251575014114</v>
      </c>
      <c r="Y42" s="79">
        <f t="shared" ref="Y42:Y44" si="5">IF(E42="-",NA(),E42)</f>
        <v>0.3720652075086856</v>
      </c>
      <c r="Z42" s="34"/>
      <c r="AA42" s="76" t="str">
        <f t="shared" si="2"/>
        <v>15～39歳</v>
      </c>
      <c r="AB42" s="80">
        <f t="shared" si="3"/>
        <v>57.438251575014114</v>
      </c>
      <c r="AC42" s="79">
        <f t="shared" si="4"/>
        <v>0.3720652075086856</v>
      </c>
    </row>
    <row r="43" spans="2:29">
      <c r="B43" s="108" t="str">
        <f>年代別!AE5</f>
        <v>40～59歳</v>
      </c>
      <c r="C43" s="109"/>
      <c r="D43" s="74">
        <f>IFERROR(VLOOKUP($B$6,年代別!$B$10:$DF$56,83,FALSE),"-")</f>
        <v>55.894729656049577</v>
      </c>
      <c r="E43" s="78">
        <f>IFERROR(VLOOKUP($B$6,年代別!$B$10:$DF$56,85,FALSE),"-")</f>
        <v>0.79518485380376203</v>
      </c>
      <c r="L43" s="108" t="str">
        <f>B43</f>
        <v>40～59歳</v>
      </c>
      <c r="M43" s="109"/>
      <c r="N43" s="74">
        <f>IFERROR(VLOOKUP($L$6,年代別!$B$10:$DF$56,83,FALSE),"-")</f>
        <v>55.894729656049577</v>
      </c>
      <c r="O43" s="78">
        <f>IFERROR(VLOOKUP($L$6,年代別!$B$10:$DF$56,85,FALSE),"-")</f>
        <v>0.79518485380376203</v>
      </c>
      <c r="W43" s="76" t="str">
        <f t="shared" si="0"/>
        <v>40～59歳</v>
      </c>
      <c r="X43" s="80">
        <f t="shared" si="1"/>
        <v>55.894729656049577</v>
      </c>
      <c r="Y43" s="79">
        <f t="shared" si="5"/>
        <v>0.79518485380376203</v>
      </c>
      <c r="Z43" s="34"/>
      <c r="AA43" s="76" t="str">
        <f t="shared" si="2"/>
        <v>40～59歳</v>
      </c>
      <c r="AB43" s="80">
        <f t="shared" si="3"/>
        <v>55.894729656049577</v>
      </c>
      <c r="AC43" s="79">
        <f t="shared" si="4"/>
        <v>0.79518485380376203</v>
      </c>
    </row>
    <row r="44" spans="2:29">
      <c r="B44" s="108" t="str">
        <f>年代別!AT5</f>
        <v>60歳以上</v>
      </c>
      <c r="C44" s="109"/>
      <c r="D44" s="74">
        <f>IFERROR(VLOOKUP($B$6,年代別!$B$10:$DF$56,98,FALSE),"-")</f>
        <v>55.765991970364851</v>
      </c>
      <c r="E44" s="78">
        <f>IFERROR(VLOOKUP($B$6,年代別!$B$10:$DF$56,100,FALSE),"-")</f>
        <v>0.80833714081986185</v>
      </c>
      <c r="L44" s="108" t="str">
        <f>B44</f>
        <v>60歳以上</v>
      </c>
      <c r="M44" s="109"/>
      <c r="N44" s="74">
        <f>IFERROR(VLOOKUP($L$6,年代別!$B$10:$DF$56,98,FALSE),"-")</f>
        <v>55.765991970364851</v>
      </c>
      <c r="O44" s="78">
        <f>IFERROR(VLOOKUP($L$6,年代別!$B$10:$DF$56,100,FALSE),"-")</f>
        <v>0.80833714081986185</v>
      </c>
      <c r="W44" s="76" t="str">
        <f t="shared" si="0"/>
        <v>60歳以上</v>
      </c>
      <c r="X44" s="80">
        <f t="shared" si="1"/>
        <v>55.765991970364851</v>
      </c>
      <c r="Y44" s="79">
        <f t="shared" si="5"/>
        <v>0.80833714081986185</v>
      </c>
      <c r="Z44" s="34"/>
      <c r="AA44" s="76" t="str">
        <f t="shared" si="2"/>
        <v>60歳以上</v>
      </c>
      <c r="AB44" s="80">
        <f t="shared" si="3"/>
        <v>55.765991970364851</v>
      </c>
      <c r="AC44" s="79">
        <f t="shared" si="4"/>
        <v>0.80833714081986185</v>
      </c>
    </row>
  </sheetData>
  <mergeCells count="14">
    <mergeCell ref="B4:C4"/>
    <mergeCell ref="L4:M4"/>
    <mergeCell ref="B39:C39"/>
    <mergeCell ref="L39:M39"/>
    <mergeCell ref="B40:C40"/>
    <mergeCell ref="L40:M40"/>
    <mergeCell ref="B44:C44"/>
    <mergeCell ref="L44:M44"/>
    <mergeCell ref="B41:C41"/>
    <mergeCell ref="L41:M41"/>
    <mergeCell ref="B42:C42"/>
    <mergeCell ref="L42:M42"/>
    <mergeCell ref="B43:C43"/>
    <mergeCell ref="L43:M43"/>
  </mergeCells>
  <phoneticPr fontId="1"/>
  <pageMargins left="0.7" right="0.7" top="0.75" bottom="0.75" header="0.3" footer="0.3"/>
  <pageSetup paperSize="8" orientation="landscape" r:id="rId1"/>
  <rowBreaks count="1" manualBreakCount="1">
    <brk id="45" max="16383" man="1"/>
  </row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年代別!$B$10:$B$56</xm:f>
          </x14:formula1>
          <xm:sqref>B6 L6</xm:sqref>
        </x14:dataValidation>
        <x14:dataValidation type="list" showInputMessage="1" showErrorMessage="1">
          <x14:formula1>
            <xm:f>年代別!$B$10:$B$56</xm:f>
          </x14:formula1>
          <xm:sqref>L6</xm:sqref>
        </x14:dataValidation>
        <x14:dataValidation type="list" showInputMessage="1" showErrorMessage="1">
          <x14:formula1>
            <xm:f>年代別!$B$10:$B$56</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年代別</vt:lpstr>
      <vt:lpstr>戦略マトリックス</vt:lpstr>
      <vt:lpstr>戦略マトリックス!Print_Area</vt:lpstr>
      <vt:lpstr>年代別!Print_Area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2020-02-19T03:01:24Z</dcterms:modified>
</cp:coreProperties>
</file>