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3" activeTab="3"/>
  </bookViews>
  <sheets>
    <sheet name="図１の表" sheetId="1" state="hidden" r:id="rId1"/>
    <sheet name="図２の表" sheetId="2" state="hidden" r:id="rId2"/>
    <sheet name="図３の表" sheetId="3" state="hidden" r:id="rId3"/>
    <sheet name="図１" sheetId="16" r:id="rId4"/>
    <sheet name="図２" sheetId="17" r:id="rId5"/>
    <sheet name="図３" sheetId="18" r:id="rId6"/>
    <sheet name="表１" sheetId="7" r:id="rId7"/>
    <sheet name="表２" sheetId="8" r:id="rId8"/>
    <sheet name="表３" sheetId="9" r:id="rId9"/>
    <sheet name="表４" sheetId="10" r:id="rId10"/>
    <sheet name="表５" sheetId="11" r:id="rId11"/>
    <sheet name="表６" sheetId="12" r:id="rId12"/>
  </sheets>
  <calcPr calcId="145621"/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4" i="3"/>
  <c r="I23" i="2" l="1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I24" i="2" s="1"/>
  <c r="H6" i="2"/>
  <c r="J6" i="2" l="1"/>
  <c r="J7" i="2"/>
  <c r="N6" i="2" s="1"/>
  <c r="J8" i="2"/>
  <c r="J9" i="2"/>
  <c r="N9" i="2" s="1"/>
  <c r="J10" i="2"/>
  <c r="J11" i="2"/>
  <c r="N11" i="2" s="1"/>
  <c r="J12" i="2"/>
  <c r="J13" i="2"/>
  <c r="N13" i="2" s="1"/>
  <c r="J14" i="2"/>
  <c r="J15" i="2"/>
  <c r="N15" i="2" s="1"/>
  <c r="J16" i="2"/>
  <c r="J17" i="2"/>
  <c r="N17" i="2" s="1"/>
  <c r="J18" i="2"/>
  <c r="J19" i="2"/>
  <c r="N19" i="2" s="1"/>
  <c r="J20" i="2"/>
  <c r="J21" i="2"/>
  <c r="N21" i="2" s="1"/>
  <c r="J22" i="2"/>
  <c r="J23" i="2"/>
  <c r="N23" i="2" s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H24" i="2"/>
  <c r="J24" i="2" s="1"/>
  <c r="D3" i="1"/>
  <c r="E4" i="1" s="1"/>
  <c r="D9" i="1"/>
  <c r="D5" i="1"/>
  <c r="D6" i="1"/>
  <c r="D7" i="1"/>
  <c r="D8" i="1"/>
  <c r="D4" i="1"/>
  <c r="N22" i="2" l="1"/>
  <c r="N20" i="2"/>
  <c r="N18" i="2"/>
  <c r="N16" i="2"/>
  <c r="N14" i="2"/>
  <c r="N12" i="2"/>
  <c r="N10" i="2"/>
  <c r="N8" i="2"/>
  <c r="N7" i="2"/>
  <c r="K7" i="2"/>
  <c r="K9" i="2"/>
  <c r="K11" i="2"/>
  <c r="K13" i="2"/>
  <c r="K15" i="2"/>
  <c r="K17" i="2"/>
  <c r="K19" i="2"/>
  <c r="K21" i="2"/>
  <c r="K23" i="2"/>
  <c r="K8" i="2"/>
  <c r="K10" i="2"/>
  <c r="K12" i="2"/>
  <c r="K14" i="2"/>
  <c r="K16" i="2"/>
  <c r="K18" i="2"/>
  <c r="K20" i="2"/>
  <c r="K22" i="2"/>
  <c r="K6" i="2"/>
  <c r="E9" i="1"/>
  <c r="E7" i="1"/>
  <c r="E5" i="1"/>
  <c r="E3" i="1"/>
  <c r="E8" i="1"/>
  <c r="E6" i="1"/>
</calcChain>
</file>

<file path=xl/sharedStrings.xml><?xml version="1.0" encoding="utf-8"?>
<sst xmlns="http://schemas.openxmlformats.org/spreadsheetml/2006/main" count="336" uniqueCount="249">
  <si>
    <t>総数</t>
    <rPh sb="0" eb="2">
      <t>ソウスウ</t>
    </rPh>
    <phoneticPr fontId="4"/>
  </si>
  <si>
    <t>総　　数</t>
    <rPh sb="0" eb="1">
      <t>ソウ</t>
    </rPh>
    <rPh sb="3" eb="4">
      <t>スウ</t>
    </rPh>
    <phoneticPr fontId="4"/>
  </si>
  <si>
    <t>15～19歳</t>
    <rPh sb="5" eb="6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</si>
  <si>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</si>
  <si>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</si>
  <si>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</si>
  <si>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</si>
  <si>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40歳以上</t>
    <rPh sb="2" eb="5">
      <t>サイイジョウ</t>
    </rPh>
    <phoneticPr fontId="4"/>
  </si>
  <si>
    <t>全体の 合計 / Count_Of_TDFK_NO</t>
  </si>
  <si>
    <t>年齢階級</t>
    <rPh sb="0" eb="2">
      <t>ネンレイ</t>
    </rPh>
    <rPh sb="2" eb="4">
      <t>カイキュウ</t>
    </rPh>
    <phoneticPr fontId="4"/>
  </si>
  <si>
    <t>ｸﾞﾙｰﾌﾟ1</t>
  </si>
  <si>
    <t>総計</t>
  </si>
  <si>
    <t>分析表１表を貼る</t>
    <rPh sb="0" eb="2">
      <t>ブンセキ</t>
    </rPh>
    <rPh sb="2" eb="3">
      <t>ヒョウ</t>
    </rPh>
    <rPh sb="4" eb="5">
      <t>ヒョウ</t>
    </rPh>
    <rPh sb="6" eb="7">
      <t>ハ</t>
    </rPh>
    <phoneticPr fontId="4"/>
  </si>
  <si>
    <t>分析表第１表その他必要なデータより年齢階級を貼る</t>
    <rPh sb="0" eb="2">
      <t>ブンセキ</t>
    </rPh>
    <rPh sb="2" eb="3">
      <t>ヒョウ</t>
    </rPh>
    <rPh sb="3" eb="4">
      <t>ダイ</t>
    </rPh>
    <rPh sb="5" eb="6">
      <t>ヒョウ</t>
    </rPh>
    <rPh sb="8" eb="9">
      <t>タ</t>
    </rPh>
    <rPh sb="9" eb="11">
      <t>ヒツヨウ</t>
    </rPh>
    <rPh sb="17" eb="19">
      <t>ネンレイ</t>
    </rPh>
    <rPh sb="19" eb="21">
      <t>カイキュウ</t>
    </rPh>
    <rPh sb="22" eb="23">
      <t>ハ</t>
    </rPh>
    <phoneticPr fontId="4"/>
  </si>
  <si>
    <t>件数</t>
    <rPh sb="0" eb="2">
      <t>ケンスウ</t>
    </rPh>
    <phoneticPr fontId="4"/>
  </si>
  <si>
    <t>統計表第１表を貼る</t>
    <rPh sb="0" eb="3">
      <t>トウケイヒョウ</t>
    </rPh>
    <rPh sb="3" eb="4">
      <t>ダイ</t>
    </rPh>
    <rPh sb="5" eb="6">
      <t>ヒョウ</t>
    </rPh>
    <rPh sb="7" eb="8">
      <t>ハ</t>
    </rPh>
    <phoneticPr fontId="4"/>
  </si>
  <si>
    <t>被保険者（女性）千人当たり件数</t>
    <rPh sb="0" eb="4">
      <t>ヒホケンシャ</t>
    </rPh>
    <rPh sb="5" eb="7">
      <t>ジョセイ</t>
    </rPh>
    <rPh sb="8" eb="10">
      <t>センニン</t>
    </rPh>
    <rPh sb="10" eb="11">
      <t>ア</t>
    </rPh>
    <rPh sb="13" eb="15">
      <t>ケンスウ</t>
    </rPh>
    <phoneticPr fontId="4"/>
  </si>
  <si>
    <t>グラフの範囲</t>
    <rPh sb="4" eb="6">
      <t>ハンイ</t>
    </rPh>
    <phoneticPr fontId="4"/>
  </si>
  <si>
    <t>出産手当金構成割合（件数）</t>
    <rPh sb="0" eb="2">
      <t>シュッサン</t>
    </rPh>
    <rPh sb="2" eb="4">
      <t>テアテ</t>
    </rPh>
    <rPh sb="4" eb="5">
      <t>キン</t>
    </rPh>
    <rPh sb="5" eb="7">
      <t>コウセイ</t>
    </rPh>
    <rPh sb="7" eb="9">
      <t>ワリアイ</t>
    </rPh>
    <rPh sb="10" eb="12">
      <t>ケンスウ</t>
    </rPh>
    <phoneticPr fontId="4"/>
  </si>
  <si>
    <t>統計表第２表を貼る</t>
    <rPh sb="0" eb="3">
      <t>トウケイヒョウ</t>
    </rPh>
    <rPh sb="3" eb="4">
      <t>ダイ</t>
    </rPh>
    <rPh sb="5" eb="6">
      <t>ヒョウ</t>
    </rPh>
    <rPh sb="7" eb="8">
      <t>ハ</t>
    </rPh>
    <phoneticPr fontId="4"/>
  </si>
  <si>
    <t>分析表第２表を貼る</t>
    <rPh sb="0" eb="2">
      <t>ブンセキ</t>
    </rPh>
    <rPh sb="2" eb="3">
      <t>ヒョウ</t>
    </rPh>
    <rPh sb="3" eb="4">
      <t>ダイ</t>
    </rPh>
    <rPh sb="5" eb="6">
      <t>ヒョウ</t>
    </rPh>
    <rPh sb="7" eb="8">
      <t>ハ</t>
    </rPh>
    <phoneticPr fontId="4"/>
  </si>
  <si>
    <t>01</t>
  </si>
  <si>
    <t>農林水産業</t>
  </si>
  <si>
    <t>02</t>
  </si>
  <si>
    <t>鉱業、採石業、砂利採取業</t>
  </si>
  <si>
    <t>03</t>
  </si>
  <si>
    <t>総合工事業</t>
  </si>
  <si>
    <t>04</t>
  </si>
  <si>
    <t>職別工事業</t>
  </si>
  <si>
    <t>05</t>
  </si>
  <si>
    <t>設備工事業</t>
  </si>
  <si>
    <t>06</t>
  </si>
  <si>
    <t>食料品・たばこ製造業</t>
  </si>
  <si>
    <t>07</t>
  </si>
  <si>
    <t>繊維製品製造業</t>
  </si>
  <si>
    <t>08</t>
  </si>
  <si>
    <t>木製品・家具等製造業</t>
  </si>
  <si>
    <t>09</t>
  </si>
  <si>
    <t>紙製品製造業</t>
  </si>
  <si>
    <t>10</t>
  </si>
  <si>
    <t>印刷・同関連業</t>
  </si>
  <si>
    <t>11</t>
  </si>
  <si>
    <t>化学工業・同類似業</t>
  </si>
  <si>
    <t>12</t>
  </si>
  <si>
    <t>金属工業</t>
  </si>
  <si>
    <t>13</t>
  </si>
  <si>
    <t>機械器具製造業</t>
  </si>
  <si>
    <t>14</t>
  </si>
  <si>
    <t>その他の製造業</t>
  </si>
  <si>
    <t>15</t>
  </si>
  <si>
    <t>電気・ガス・熱供給・水道業</t>
  </si>
  <si>
    <t>16</t>
  </si>
  <si>
    <t>情報通信業</t>
  </si>
  <si>
    <t>17</t>
  </si>
  <si>
    <t>道路貨物運送業</t>
  </si>
  <si>
    <t>18</t>
  </si>
  <si>
    <t>その他の運輸業</t>
  </si>
  <si>
    <t>19</t>
  </si>
  <si>
    <t>卸売業</t>
  </si>
  <si>
    <t>20</t>
  </si>
  <si>
    <t>飲食料品以外の小売業</t>
  </si>
  <si>
    <t>21</t>
  </si>
  <si>
    <t>飲食料品小売業</t>
  </si>
  <si>
    <t>22</t>
  </si>
  <si>
    <t>無店舗小売業</t>
  </si>
  <si>
    <t>23</t>
  </si>
  <si>
    <t>金融・保険業</t>
  </si>
  <si>
    <t>24</t>
  </si>
  <si>
    <t>不動産業</t>
  </si>
  <si>
    <t>25</t>
  </si>
  <si>
    <t>物品賃貸業</t>
  </si>
  <si>
    <t>26</t>
  </si>
  <si>
    <t>学術研究機関</t>
  </si>
  <si>
    <t>27</t>
  </si>
  <si>
    <t>専門・技術サービス業</t>
  </si>
  <si>
    <t>28</t>
  </si>
  <si>
    <t>飲食店</t>
  </si>
  <si>
    <t>29</t>
  </si>
  <si>
    <t>宿泊業</t>
  </si>
  <si>
    <t>30</t>
  </si>
  <si>
    <t>対個人サービス業</t>
  </si>
  <si>
    <t>31</t>
  </si>
  <si>
    <t>娯楽業</t>
  </si>
  <si>
    <t>32</t>
  </si>
  <si>
    <t>教育・学習支援業</t>
  </si>
  <si>
    <t>33</t>
  </si>
  <si>
    <t>医療業・保健衛生</t>
  </si>
  <si>
    <t>34</t>
  </si>
  <si>
    <t>社会保険・社会福祉・介護事業</t>
  </si>
  <si>
    <t>35</t>
  </si>
  <si>
    <t>複合サービス業</t>
  </si>
  <si>
    <t>36</t>
  </si>
  <si>
    <t>職業紹介・労働者派遣業</t>
  </si>
  <si>
    <t>37</t>
  </si>
  <si>
    <t>その他の対事業所サービス業</t>
  </si>
  <si>
    <t>38</t>
  </si>
  <si>
    <t>修理業</t>
  </si>
  <si>
    <t>39</t>
  </si>
  <si>
    <t>廃棄物処理業</t>
  </si>
  <si>
    <t>40</t>
  </si>
  <si>
    <t>政治・経済・文化団体</t>
  </si>
  <si>
    <t>41</t>
  </si>
  <si>
    <t>その他のサービス業</t>
  </si>
  <si>
    <t>42</t>
  </si>
  <si>
    <t>公務</t>
  </si>
  <si>
    <t>被保険者数
（女性）</t>
    <rPh sb="0" eb="4">
      <t>ヒホケンシャ</t>
    </rPh>
    <rPh sb="4" eb="5">
      <t>スウ</t>
    </rPh>
    <rPh sb="7" eb="9">
      <t>ジョセイ</t>
    </rPh>
    <phoneticPr fontId="4"/>
  </si>
  <si>
    <t>農林水産業</t>
    <rPh sb="0" eb="2">
      <t>ノウリン</t>
    </rPh>
    <rPh sb="2" eb="5">
      <t>スイサンギョウ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</si>
  <si>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</si>
  <si>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</si>
  <si>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運輸・郵便業</t>
    <rPh sb="0" eb="2">
      <t>ウンユ</t>
    </rPh>
    <rPh sb="3" eb="5">
      <t>ユウビン</t>
    </rPh>
    <rPh sb="5" eb="6">
      <t>ギョウ</t>
    </rPh>
    <phoneticPr fontId="4"/>
  </si>
  <si>
    <t>卸売・小売業</t>
    <rPh sb="0" eb="2">
      <t>オロシウリ</t>
    </rPh>
    <rPh sb="3" eb="6">
      <t>コウリギョウ</t>
    </rPh>
    <phoneticPr fontId="4"/>
  </si>
  <si>
    <t>金融・保険業</t>
    <rPh sb="0" eb="2">
      <t>キンユウ</t>
    </rPh>
    <rPh sb="3" eb="6">
      <t>ホケンギョウ</t>
    </rPh>
    <phoneticPr fontId="4"/>
  </si>
  <si>
    <t>不動産業・物品賃貸業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</si>
  <si>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学術研究・専門技術サービス業</t>
    <rPh sb="0" eb="2">
      <t>ガクジュツ</t>
    </rPh>
    <rPh sb="2" eb="4">
      <t>ケンキュウ</t>
    </rPh>
    <rPh sb="5" eb="7">
      <t>センモン</t>
    </rPh>
    <rPh sb="7" eb="9">
      <t>ギジュツ</t>
    </rPh>
    <rPh sb="13" eb="14">
      <t>ギョウ</t>
    </rPh>
    <phoneticPr fontId="4"/>
  </si>
  <si>
    <t>飲食店・宿泊業</t>
    <rPh sb="0" eb="2">
      <t>インショク</t>
    </rPh>
    <rPh sb="2" eb="3">
      <t>テン</t>
    </rPh>
    <rPh sb="4" eb="6">
      <t>シュクハク</t>
    </rPh>
    <rPh sb="6" eb="7">
      <t>ギョウ</t>
    </rPh>
    <phoneticPr fontId="4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</si>
  <si>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</si>
  <si>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</si>
  <si>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医療・福祉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</si>
  <si>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</si>
  <si>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</t>
    <rPh sb="4" eb="5">
      <t>ギョウ</t>
    </rPh>
    <phoneticPr fontId="4"/>
  </si>
  <si>
    <t>公務</t>
    <rPh sb="0" eb="2">
      <t>コウム</t>
    </rPh>
    <phoneticPr fontId="4"/>
  </si>
  <si>
    <t>総数</t>
    <rPh sb="0" eb="1">
      <t>ソウ</t>
    </rPh>
    <rPh sb="1" eb="2">
      <t>スウ</t>
    </rPh>
    <phoneticPr fontId="4"/>
  </si>
  <si>
    <t>件数の
割合</t>
    <rPh sb="0" eb="2">
      <t>ケンスウ</t>
    </rPh>
    <rPh sb="4" eb="6">
      <t>ワリアイ</t>
    </rPh>
    <phoneticPr fontId="4"/>
  </si>
  <si>
    <t>出産手当金</t>
    <rPh sb="0" eb="2">
      <t>シュッサン</t>
    </rPh>
    <rPh sb="2" eb="4">
      <t>テアテ</t>
    </rPh>
    <rPh sb="4" eb="5">
      <t>キン</t>
    </rPh>
    <phoneticPr fontId="4"/>
  </si>
  <si>
    <t>報酬階級</t>
    <rPh sb="0" eb="2">
      <t>ホウシュウ</t>
    </rPh>
    <rPh sb="2" eb="4">
      <t>カイキュウ</t>
    </rPh>
    <phoneticPr fontId="4"/>
  </si>
  <si>
    <t>被保険者数（女性）</t>
    <rPh sb="0" eb="4">
      <t>ヒホケンシャ</t>
    </rPh>
    <rPh sb="4" eb="5">
      <t>スウ</t>
    </rPh>
    <rPh sb="6" eb="8">
      <t>ジョセイ</t>
    </rPh>
    <phoneticPr fontId="4"/>
  </si>
  <si>
    <t>被保険者数
(女性)の構
成割合(％)</t>
    <rPh sb="0" eb="4">
      <t>ヒホケンシャ</t>
    </rPh>
    <rPh sb="4" eb="5">
      <t>スウ</t>
    </rPh>
    <rPh sb="7" eb="9">
      <t>ジョセイ</t>
    </rPh>
    <rPh sb="11" eb="12">
      <t>カマエ</t>
    </rPh>
    <rPh sb="13" eb="14">
      <t>ナル</t>
    </rPh>
    <rPh sb="14" eb="16">
      <t>ワリアイ</t>
    </rPh>
    <phoneticPr fontId="4"/>
  </si>
  <si>
    <t>↓グラフ用</t>
    <rPh sb="4" eb="5">
      <t>ヨウ</t>
    </rPh>
    <phoneticPr fontId="4"/>
  </si>
  <si>
    <t>被保険者千人当たり件数</t>
    <rPh sb="0" eb="4">
      <t>ヒホケンシャ</t>
    </rPh>
    <rPh sb="4" eb="6">
      <t>センニン</t>
    </rPh>
    <rPh sb="6" eb="7">
      <t>ア</t>
    </rPh>
    <rPh sb="9" eb="11">
      <t>ケンスウ</t>
    </rPh>
    <phoneticPr fontId="4"/>
  </si>
  <si>
    <t>被保険者千人当たり件数（平均）</t>
    <rPh sb="0" eb="4">
      <t>ヒホケンシャ</t>
    </rPh>
    <rPh sb="4" eb="6">
      <t>センニン</t>
    </rPh>
    <rPh sb="6" eb="7">
      <t>ア</t>
    </rPh>
    <rPh sb="9" eb="11">
      <t>ケンスウ</t>
    </rPh>
    <rPh sb="12" eb="14">
      <t>ヘイキン</t>
    </rPh>
    <phoneticPr fontId="4"/>
  </si>
  <si>
    <t>分析表４表</t>
    <rPh sb="0" eb="2">
      <t>ブンセキ</t>
    </rPh>
    <rPh sb="2" eb="3">
      <t>ヒョウ</t>
    </rPh>
    <rPh sb="4" eb="5">
      <t>ヒョウ</t>
    </rPh>
    <phoneticPr fontId="4"/>
  </si>
  <si>
    <t>順位（降順）</t>
    <rPh sb="0" eb="2">
      <t>ジュンイ</t>
    </rPh>
    <rPh sb="3" eb="5">
      <t>コウジュン</t>
    </rPh>
    <phoneticPr fontId="4"/>
  </si>
  <si>
    <t>↓概要用</t>
    <rPh sb="1" eb="3">
      <t>ガイヨウ</t>
    </rPh>
    <rPh sb="3" eb="4">
      <t>ヨウ</t>
    </rPh>
    <phoneticPr fontId="4"/>
  </si>
  <si>
    <t>順位（昇順）</t>
    <rPh sb="0" eb="2">
      <t>ジュンイ</t>
    </rPh>
    <rPh sb="3" eb="5">
      <t>ショウジュン</t>
    </rPh>
    <phoneticPr fontId="4"/>
  </si>
  <si>
    <t>被保険者数（女性）構成割合（平成29年10月）</t>
    <rPh sb="0" eb="4">
      <t>ヒホケンシャ</t>
    </rPh>
    <rPh sb="4" eb="5">
      <t>スウ</t>
    </rPh>
    <rPh sb="6" eb="8">
      <t>ジョセイ</t>
    </rPh>
    <rPh sb="9" eb="11">
      <t>コウセイ</t>
    </rPh>
    <rPh sb="11" eb="13">
      <t>ワリアイ</t>
    </rPh>
    <rPh sb="14" eb="16">
      <t>ヘイセイ</t>
    </rPh>
    <rPh sb="18" eb="19">
      <t>ネン</t>
    </rPh>
    <rPh sb="21" eb="22">
      <t>ガツ</t>
    </rPh>
    <phoneticPr fontId="4"/>
  </si>
  <si>
    <t>被保険者（女性）千人当たり件数（平均1.63）</t>
    <rPh sb="0" eb="4">
      <t>ヒホケンシャ</t>
    </rPh>
    <rPh sb="5" eb="7">
      <t>ジョセイ</t>
    </rPh>
    <rPh sb="8" eb="10">
      <t>センニン</t>
    </rPh>
    <rPh sb="10" eb="11">
      <t>ア</t>
    </rPh>
    <rPh sb="13" eb="15">
      <t>ケンスウ</t>
    </rPh>
    <rPh sb="16" eb="18">
      <t>ヘイキン</t>
    </rPh>
    <phoneticPr fontId="4"/>
  </si>
  <si>
    <t>表１　年齢階級別支給件数の構成割合の推移</t>
    <rPh sb="0" eb="1">
      <t>ヒョウ</t>
    </rPh>
    <rPh sb="3" eb="5">
      <t>ネンレイ</t>
    </rPh>
    <rPh sb="5" eb="7">
      <t>カイキュウ</t>
    </rPh>
    <rPh sb="7" eb="8">
      <t>ベツ</t>
    </rPh>
    <rPh sb="8" eb="10">
      <t>シキュウ</t>
    </rPh>
    <rPh sb="10" eb="12">
      <t>ケンスウ</t>
    </rPh>
    <rPh sb="13" eb="15">
      <t>コウセイ</t>
    </rPh>
    <rPh sb="15" eb="17">
      <t>ワリアイ</t>
    </rPh>
    <rPh sb="18" eb="20">
      <t>スイイ</t>
    </rPh>
    <phoneticPr fontId="4"/>
  </si>
  <si>
    <t>（単位：％）</t>
    <rPh sb="1" eb="3">
      <t>タンイ</t>
    </rPh>
    <phoneticPr fontId="4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</si>
  <si>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</si>
  <si>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</si>
  <si>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</si>
  <si>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</si>
  <si>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</si>
  <si>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表２　適用種別別・年齢階級別支給状況</t>
    <rPh sb="0" eb="1">
      <t>ヒョウ</t>
    </rPh>
    <rPh sb="3" eb="5">
      <t>テキヨウ</t>
    </rPh>
    <rPh sb="5" eb="7">
      <t>シュベツ</t>
    </rPh>
    <rPh sb="7" eb="8">
      <t>ベツ</t>
    </rPh>
    <rPh sb="9" eb="11">
      <t>ネンレイ</t>
    </rPh>
    <rPh sb="11" eb="13">
      <t>カイキュウ</t>
    </rPh>
    <rPh sb="13" eb="14">
      <t>ベツ</t>
    </rPh>
    <rPh sb="14" eb="16">
      <t>シキュウ</t>
    </rPh>
    <rPh sb="16" eb="18">
      <t>ジョウキョウ</t>
    </rPh>
    <phoneticPr fontId="4"/>
  </si>
  <si>
    <t>１件当たり日数(日）</t>
    <rPh sb="1" eb="2">
      <t>ケン</t>
    </rPh>
    <rPh sb="2" eb="3">
      <t>ア</t>
    </rPh>
    <rPh sb="5" eb="7">
      <t>ニッスウ</t>
    </rPh>
    <rPh sb="8" eb="9">
      <t>ニチ</t>
    </rPh>
    <phoneticPr fontId="4"/>
  </si>
  <si>
    <t>１件当たり金額（円）</t>
    <rPh sb="1" eb="2">
      <t>ケン</t>
    </rPh>
    <rPh sb="2" eb="3">
      <t>ア</t>
    </rPh>
    <rPh sb="5" eb="7">
      <t>キンガク</t>
    </rPh>
    <rPh sb="8" eb="9">
      <t>エン</t>
    </rPh>
    <phoneticPr fontId="4"/>
  </si>
  <si>
    <t>強制適用</t>
    <rPh sb="0" eb="2">
      <t>キョウセイ</t>
    </rPh>
    <rPh sb="2" eb="4">
      <t>テキヨウ</t>
    </rPh>
    <phoneticPr fontId="4"/>
  </si>
  <si>
    <t>任意適用</t>
    <rPh sb="0" eb="2">
      <t>ニンイ</t>
    </rPh>
    <rPh sb="2" eb="4">
      <t>テキヨウ</t>
    </rPh>
    <phoneticPr fontId="4"/>
  </si>
  <si>
    <t>表３　事業所の規模別・適用種別別　支給状況</t>
    <rPh sb="0" eb="1">
      <t>ヒョウ</t>
    </rPh>
    <rPh sb="3" eb="6">
      <t>ジギョウショ</t>
    </rPh>
    <rPh sb="7" eb="10">
      <t>キボベツ</t>
    </rPh>
    <rPh sb="11" eb="13">
      <t>テキヨウ</t>
    </rPh>
    <rPh sb="13" eb="15">
      <t>シュベツ</t>
    </rPh>
    <rPh sb="15" eb="16">
      <t>ベツ</t>
    </rPh>
    <rPh sb="17" eb="19">
      <t>シキュウ</t>
    </rPh>
    <rPh sb="19" eb="21">
      <t>ジョウキョウ</t>
    </rPh>
    <phoneticPr fontId="4"/>
  </si>
  <si>
    <t>件数の割合</t>
    <rPh sb="0" eb="2">
      <t>ケンスウ</t>
    </rPh>
    <rPh sb="3" eb="5">
      <t>ワリアイ</t>
    </rPh>
    <phoneticPr fontId="4"/>
  </si>
  <si>
    <t>（参考）</t>
    <rPh sb="1" eb="3">
      <t>サンコウ</t>
    </rPh>
    <phoneticPr fontId="4"/>
  </si>
  <si>
    <t>2人以下</t>
    <rPh sb="1" eb="2">
      <t>ニン</t>
    </rPh>
    <rPh sb="2" eb="4">
      <t>イカ</t>
    </rPh>
    <phoneticPr fontId="2"/>
  </si>
  <si>
    <t>3・4人</t>
    <rPh sb="3" eb="4">
      <t>ニン</t>
    </rPh>
    <phoneticPr fontId="2"/>
  </si>
  <si>
    <t>4人以下（再）</t>
    <rPh sb="1" eb="2">
      <t>ニン</t>
    </rPh>
    <rPh sb="2" eb="4">
      <t>イカ</t>
    </rPh>
    <rPh sb="5" eb="6">
      <t>サイ</t>
    </rPh>
    <phoneticPr fontId="2"/>
  </si>
  <si>
    <t>5～9人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</si>
  <si>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</si>
  <si>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</si>
  <si>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</si>
  <si>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</si>
  <si>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100～299人</t>
    <rPh sb="7" eb="8">
      <t>ニン</t>
    </rPh>
    <phoneticPr fontId="4"/>
  </si>
  <si>
    <t>300～499人</t>
    <rPh sb="7" eb="8">
      <t>ニン</t>
    </rPh>
    <phoneticPr fontId="4"/>
  </si>
  <si>
    <t>500人以上</t>
    <rPh sb="3" eb="6">
      <t>ニンイジョウ</t>
    </rPh>
    <phoneticPr fontId="4"/>
  </si>
  <si>
    <t>1,000人以上（再）</t>
    <rPh sb="5" eb="6">
      <t>ニン</t>
    </rPh>
    <rPh sb="6" eb="8">
      <t>イジョウ</t>
    </rPh>
    <rPh sb="9" eb="10">
      <t>サイ</t>
    </rPh>
    <phoneticPr fontId="4"/>
  </si>
  <si>
    <t>表４　支給日数別　支給状況</t>
    <rPh sb="0" eb="1">
      <t>ヒョウ</t>
    </rPh>
    <rPh sb="3" eb="5">
      <t>シキュウ</t>
    </rPh>
    <rPh sb="5" eb="7">
      <t>ニッスウ</t>
    </rPh>
    <rPh sb="7" eb="8">
      <t>ベツ</t>
    </rPh>
    <rPh sb="9" eb="11">
      <t>シキュウ</t>
    </rPh>
    <rPh sb="11" eb="13">
      <t>ジョウキョウ</t>
    </rPh>
    <phoneticPr fontId="4"/>
  </si>
  <si>
    <t>日数階級</t>
    <rPh sb="0" eb="2">
      <t>ニッスウ</t>
    </rPh>
    <rPh sb="2" eb="4">
      <t>カイキュウ</t>
    </rPh>
    <phoneticPr fontId="4"/>
  </si>
  <si>
    <t>１日当たり金額</t>
    <rPh sb="1" eb="2">
      <t>ニチ</t>
    </rPh>
    <rPh sb="2" eb="3">
      <t>ア</t>
    </rPh>
    <rPh sb="5" eb="7">
      <t>キンガク</t>
    </rPh>
    <phoneticPr fontId="4"/>
  </si>
  <si>
    <t>(%)</t>
    <phoneticPr fontId="4"/>
  </si>
  <si>
    <t>(円)</t>
    <rPh sb="1" eb="2">
      <t>エン</t>
    </rPh>
    <phoneticPr fontId="4"/>
  </si>
  <si>
    <t>１～10日</t>
    <rPh sb="4" eb="5">
      <t>ニチ</t>
    </rPh>
    <phoneticPr fontId="4"/>
  </si>
  <si>
    <t>11～20日</t>
    <rPh sb="5" eb="6">
      <t>ニチ</t>
    </rPh>
    <phoneticPr fontId="4"/>
  </si>
  <si>
    <t>21～29日</t>
    <rPh sb="5" eb="6">
      <t>ニチ</t>
    </rPh>
    <phoneticPr fontId="4"/>
  </si>
  <si>
    <t>30日</t>
    <rPh sb="2" eb="3">
      <t>ニチ</t>
    </rPh>
    <phoneticPr fontId="4"/>
  </si>
  <si>
    <t>31日</t>
    <rPh sb="2" eb="3">
      <t>ニチ</t>
    </rPh>
    <phoneticPr fontId="4"/>
  </si>
  <si>
    <t>32～40日</t>
    <rPh sb="5" eb="6">
      <t>ニチ</t>
    </rPh>
    <phoneticPr fontId="4"/>
  </si>
  <si>
    <t>41～50日</t>
    <rPh sb="5" eb="6">
      <t>ニチ</t>
    </rPh>
    <phoneticPr fontId="4"/>
  </si>
  <si>
    <t>51～60日</t>
    <rPh sb="5" eb="6">
      <t>ニチ</t>
    </rPh>
    <phoneticPr fontId="4"/>
  </si>
  <si>
    <t>61日以上</t>
    <rPh sb="2" eb="5">
      <t>ニチイジョウ</t>
    </rPh>
    <phoneticPr fontId="4"/>
  </si>
  <si>
    <t>表５　減額事由別減額者への支給状況</t>
    <rPh sb="0" eb="1">
      <t>ヒョウ</t>
    </rPh>
    <rPh sb="3" eb="5">
      <t>ゲンガク</t>
    </rPh>
    <rPh sb="5" eb="7">
      <t>ジユウ</t>
    </rPh>
    <rPh sb="7" eb="8">
      <t>ベツ</t>
    </rPh>
    <rPh sb="8" eb="10">
      <t>ゲンガク</t>
    </rPh>
    <rPh sb="10" eb="11">
      <t>シャ</t>
    </rPh>
    <rPh sb="13" eb="15">
      <t>シキュウ</t>
    </rPh>
    <rPh sb="15" eb="17">
      <t>ジョウキョウ</t>
    </rPh>
    <phoneticPr fontId="4"/>
  </si>
  <si>
    <t>減額事由</t>
    <rPh sb="0" eb="2">
      <t>ゲンガク</t>
    </rPh>
    <rPh sb="2" eb="4">
      <t>ジユウ</t>
    </rPh>
    <phoneticPr fontId="4"/>
  </si>
  <si>
    <t>日数</t>
    <rPh sb="0" eb="2">
      <t>ニッスウ</t>
    </rPh>
    <phoneticPr fontId="4"/>
  </si>
  <si>
    <t>金額</t>
    <rPh sb="0" eb="2">
      <t>キンガク</t>
    </rPh>
    <phoneticPr fontId="4"/>
  </si>
  <si>
    <t>減額金額</t>
    <rPh sb="0" eb="2">
      <t>ゲンガク</t>
    </rPh>
    <rPh sb="2" eb="4">
      <t>キンガク</t>
    </rPh>
    <phoneticPr fontId="4"/>
  </si>
  <si>
    <t>不支給日数</t>
    <rPh sb="0" eb="1">
      <t>フ</t>
    </rPh>
    <rPh sb="1" eb="3">
      <t>シキュウ</t>
    </rPh>
    <rPh sb="3" eb="5">
      <t>ニッスウ</t>
    </rPh>
    <phoneticPr fontId="4"/>
  </si>
  <si>
    <t>(千円)</t>
    <rPh sb="1" eb="2">
      <t>セン</t>
    </rPh>
    <rPh sb="2" eb="3">
      <t>エン</t>
    </rPh>
    <phoneticPr fontId="4"/>
  </si>
  <si>
    <t>(千円)</t>
    <rPh sb="1" eb="3">
      <t>センエン</t>
    </rPh>
    <phoneticPr fontId="4"/>
  </si>
  <si>
    <t>報酬の一部支給</t>
    <rPh sb="0" eb="2">
      <t>ホウシュウ</t>
    </rPh>
    <rPh sb="3" eb="5">
      <t>イチブ</t>
    </rPh>
    <rPh sb="5" eb="7">
      <t>シキュウ</t>
    </rPh>
    <phoneticPr fontId="4"/>
  </si>
  <si>
    <t>その他</t>
    <rPh sb="2" eb="3">
      <t>タ</t>
    </rPh>
    <phoneticPr fontId="4"/>
  </si>
  <si>
    <t>注１　「件数」は、減額期間または不支給期間がある者に係るものである。</t>
    <rPh sb="0" eb="1">
      <t>チュウ</t>
    </rPh>
    <rPh sb="4" eb="6">
      <t>ケンスウ</t>
    </rPh>
    <rPh sb="9" eb="11">
      <t>ゲンガク</t>
    </rPh>
    <rPh sb="11" eb="13">
      <t>キカン</t>
    </rPh>
    <rPh sb="16" eb="17">
      <t>フ</t>
    </rPh>
    <rPh sb="17" eb="19">
      <t>シキュウ</t>
    </rPh>
    <rPh sb="19" eb="21">
      <t>キカン</t>
    </rPh>
    <rPh sb="24" eb="25">
      <t>モノ</t>
    </rPh>
    <rPh sb="26" eb="27">
      <t>カカ</t>
    </rPh>
    <phoneticPr fontId="4"/>
  </si>
  <si>
    <t>　２　「日数」は、一部減額されて支給された日数を含む。（全額不支給の日数は含まない。）</t>
    <rPh sb="4" eb="6">
      <t>ニッスウ</t>
    </rPh>
    <rPh sb="9" eb="11">
      <t>イチブ</t>
    </rPh>
    <rPh sb="11" eb="13">
      <t>ゲンガク</t>
    </rPh>
    <rPh sb="16" eb="18">
      <t>シキュウ</t>
    </rPh>
    <rPh sb="21" eb="23">
      <t>ニッスウ</t>
    </rPh>
    <rPh sb="24" eb="25">
      <t>フク</t>
    </rPh>
    <rPh sb="28" eb="30">
      <t>ゼンガク</t>
    </rPh>
    <rPh sb="30" eb="31">
      <t>フ</t>
    </rPh>
    <rPh sb="31" eb="33">
      <t>シキュウ</t>
    </rPh>
    <rPh sb="34" eb="36">
      <t>ニッスウ</t>
    </rPh>
    <rPh sb="37" eb="38">
      <t>フク</t>
    </rPh>
    <phoneticPr fontId="4"/>
  </si>
  <si>
    <t>　３　「金額」は、支給された金額である。（一部支給の金額を含む。）</t>
    <rPh sb="4" eb="6">
      <t>キンガク</t>
    </rPh>
    <rPh sb="9" eb="11">
      <t>シキュウ</t>
    </rPh>
    <rPh sb="14" eb="16">
      <t>キンガク</t>
    </rPh>
    <rPh sb="21" eb="23">
      <t>イチブ</t>
    </rPh>
    <rPh sb="23" eb="25">
      <t>シキュウ</t>
    </rPh>
    <rPh sb="26" eb="28">
      <t>キンガク</t>
    </rPh>
    <rPh sb="29" eb="30">
      <t>フク</t>
    </rPh>
    <phoneticPr fontId="4"/>
  </si>
  <si>
    <t>　４　「減額金額」は、一部減額となった金額である。（全額不支給の金額は含まない。）</t>
    <rPh sb="4" eb="6">
      <t>ゲンガク</t>
    </rPh>
    <rPh sb="6" eb="8">
      <t>キンガク</t>
    </rPh>
    <rPh sb="11" eb="13">
      <t>イチブ</t>
    </rPh>
    <rPh sb="13" eb="15">
      <t>ゲンガク</t>
    </rPh>
    <rPh sb="19" eb="21">
      <t>キンガク</t>
    </rPh>
    <rPh sb="26" eb="28">
      <t>ゼンガク</t>
    </rPh>
    <rPh sb="28" eb="29">
      <t>フ</t>
    </rPh>
    <rPh sb="29" eb="31">
      <t>シキュウ</t>
    </rPh>
    <rPh sb="32" eb="34">
      <t>キンガク</t>
    </rPh>
    <rPh sb="35" eb="36">
      <t>フク</t>
    </rPh>
    <phoneticPr fontId="4"/>
  </si>
  <si>
    <t>　５　「不支給日数」は、全額不支給の日数である。</t>
    <rPh sb="4" eb="5">
      <t>フ</t>
    </rPh>
    <rPh sb="5" eb="7">
      <t>シキュウ</t>
    </rPh>
    <rPh sb="7" eb="9">
      <t>ニッスウ</t>
    </rPh>
    <rPh sb="12" eb="14">
      <t>ゼンガク</t>
    </rPh>
    <rPh sb="14" eb="15">
      <t>フ</t>
    </rPh>
    <rPh sb="15" eb="17">
      <t>シキュウ</t>
    </rPh>
    <rPh sb="18" eb="20">
      <t>ニッスウ</t>
    </rPh>
    <phoneticPr fontId="4"/>
  </si>
  <si>
    <t>表６　都道府県別　支給状況</t>
    <rPh sb="0" eb="1">
      <t>ヒョウ</t>
    </rPh>
    <rPh sb="3" eb="7">
      <t>トドウフケン</t>
    </rPh>
    <rPh sb="7" eb="8">
      <t>ベツ</t>
    </rPh>
    <rPh sb="9" eb="11">
      <t>シキュウ</t>
    </rPh>
    <rPh sb="11" eb="13">
      <t>ジョウキョウ</t>
    </rPh>
    <phoneticPr fontId="4"/>
  </si>
  <si>
    <t>調査件数</t>
    <rPh sb="0" eb="2">
      <t>チョウサ</t>
    </rPh>
    <rPh sb="2" eb="4">
      <t>ケンスウ</t>
    </rPh>
    <phoneticPr fontId="4"/>
  </si>
  <si>
    <t>千人当たり件数（１ヶ月当たり）</t>
    <rPh sb="0" eb="2">
      <t>センニン</t>
    </rPh>
    <rPh sb="2" eb="3">
      <t>ア</t>
    </rPh>
    <rPh sb="5" eb="7">
      <t>ケンスウ</t>
    </rPh>
    <rPh sb="10" eb="11">
      <t>ゲツ</t>
    </rPh>
    <rPh sb="11" eb="12">
      <t>ア</t>
    </rPh>
    <phoneticPr fontId="4"/>
  </si>
  <si>
    <t>１件当たり日数（日）</t>
    <rPh sb="1" eb="2">
      <t>ケン</t>
    </rPh>
    <rPh sb="2" eb="3">
      <t>ア</t>
    </rPh>
    <rPh sb="5" eb="7">
      <t>ニッスウ</t>
    </rPh>
    <rPh sb="8" eb="9">
      <t>ニチ</t>
    </rPh>
    <phoneticPr fontId="4"/>
  </si>
  <si>
    <t>平均支給期間（日）</t>
    <rPh sb="0" eb="2">
      <t>ヘイキン</t>
    </rPh>
    <rPh sb="2" eb="4">
      <t>シキュウ</t>
    </rPh>
    <rPh sb="4" eb="6">
      <t>キカン</t>
    </rPh>
    <rPh sb="7" eb="8">
      <t>ニチ</t>
    </rPh>
    <phoneticPr fontId="4"/>
  </si>
  <si>
    <t>減額者の占める割合(%)</t>
    <rPh sb="0" eb="2">
      <t>ゲンガク</t>
    </rPh>
    <rPh sb="2" eb="3">
      <t>シャ</t>
    </rPh>
    <rPh sb="4" eb="5">
      <t>シ</t>
    </rPh>
    <rPh sb="7" eb="9">
      <t>ワリアイ</t>
    </rPh>
    <phoneticPr fontId="4"/>
  </si>
  <si>
    <t>資格喪失者の占める割合(%)</t>
    <rPh sb="0" eb="2">
      <t>シカク</t>
    </rPh>
    <rPh sb="2" eb="4">
      <t>ソウシツ</t>
    </rPh>
    <rPh sb="4" eb="5">
      <t>シャ</t>
    </rPh>
    <rPh sb="6" eb="7">
      <t>シ</t>
    </rPh>
    <rPh sb="9" eb="11">
      <t>ワリアイ</t>
    </rPh>
    <phoneticPr fontId="4"/>
  </si>
  <si>
    <t>実数</t>
    <rPh sb="0" eb="2">
      <t>ジッスウ</t>
    </rPh>
    <phoneticPr fontId="4"/>
  </si>
  <si>
    <t>全体に占める割合(%)</t>
    <rPh sb="0" eb="2">
      <t>ゼンタイ</t>
    </rPh>
    <rPh sb="3" eb="4">
      <t>シ</t>
    </rPh>
    <rPh sb="6" eb="8">
      <t>ワリアイ</t>
    </rPh>
    <phoneticPr fontId="4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</si>
  <si>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</si>
  <si>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</si>
  <si>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</si>
  <si>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</si>
  <si>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</si>
  <si>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</si>
  <si>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</si>
  <si>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</si>
  <si>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</si>
  <si>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</si>
  <si>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</si>
  <si>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</si>
  <si>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</si>
  <si>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</si>
  <si>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</si>
  <si>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</si>
  <si>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</si>
  <si>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</si>
  <si>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</si>
  <si>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</si>
  <si>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</si>
  <si>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</si>
  <si>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</si>
  <si>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</si>
  <si>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</si>
  <si>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</si>
  <si>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</si>
  <si>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</si>
  <si>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</si>
  <si>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</si>
  <si>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</si>
  <si>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</si>
  <si>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</si>
  <si>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</si>
  <si>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</si>
  <si>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</si>
  <si>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</si>
  <si>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</si>
  <si>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</si>
  <si>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</si>
  <si>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</si>
  <si>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</si>
  <si>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</si>
  <si>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</si>
  <si>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</si>
  <si>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</si>
  <si>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</si>
  <si>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平成29年度</t>
    <rPh sb="0" eb="2">
      <t>ヘイセイ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</si>
</sst>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43" formatCode="_ * #,##0.00_ ;_ * \-#,##0.00_ ;_ * &quot;-&quot;??_ ;_ @_ "/>
    <numFmt numFmtId="176" formatCode="_ * #,##0.00_ ;_ * \-#,##0.00_ ;_ * &quot;-&quot;_ ;_ @_ "/>
    <numFmt numFmtId="177" formatCode="0.000"/>
    <numFmt numFmtId="178" formatCode="0.000000000000000_ "/>
    <numFmt numFmtId="179" formatCode="_ * #,##0.000_ ;_ * \-#,##0.000_ ;_ * &quot;-&quot;_ ;_ @_ "/>
    <numFmt numFmtId="180" formatCode="_ * #,##0_ ;_ * \-#,##0_ ;_ * &quot;-&quot;??_ ;_ @_ "/>
  </numFmts>
  <fonts count="14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24">
    <xf numFmtId="0" fontId="0" fillId="0" borderId="0" xfId="0"/>
    <xf numFmtId="38" fontId="5" fillId="0" borderId="3" xfId="1" applyFont="1" applyBorder="1" applyAlignment="1">
      <alignment horizontal="center"/>
    </xf>
    <xf numFmtId="38" fontId="3" fillId="0" borderId="5" xfId="1" applyFont="1" applyBorder="1" applyAlignment="1">
      <alignment horizontal="center"/>
    </xf>
    <xf numFmtId="176" fontId="3" fillId="0" borderId="5" xfId="1" applyNumberFormat="1" applyFont="1" applyBorder="1" applyAlignment="1"/>
    <xf numFmtId="38" fontId="5" fillId="0" borderId="5" xfId="1" applyFont="1" applyBorder="1" applyAlignment="1">
      <alignment horizontal="center"/>
    </xf>
    <xf numFmtId="38" fontId="5" fillId="0" borderId="4" xfId="1" applyFont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38" fontId="6" fillId="0" borderId="0" xfId="1" applyFont="1" applyFill="1" applyBorder="1" applyAlignment="1">
      <alignment horizontal="left"/>
    </xf>
    <xf numFmtId="38" fontId="3" fillId="0" borderId="5" xfId="1" applyFont="1" applyBorder="1" applyAlignment="1"/>
    <xf numFmtId="38" fontId="5" fillId="0" borderId="5" xfId="1" applyFont="1" applyBorder="1" applyAlignment="1"/>
    <xf numFmtId="41" fontId="3" fillId="0" borderId="5" xfId="1" applyNumberFormat="1" applyFont="1" applyFill="1" applyBorder="1" applyAlignment="1"/>
    <xf numFmtId="41" fontId="5" fillId="0" borderId="5" xfId="1" applyNumberFormat="1" applyFont="1" applyFill="1" applyBorder="1" applyAlignment="1"/>
    <xf numFmtId="41" fontId="5" fillId="0" borderId="4" xfId="1" applyNumberFormat="1" applyFont="1" applyFill="1" applyBorder="1" applyAlignment="1"/>
    <xf numFmtId="0" fontId="7" fillId="0" borderId="0" xfId="0" applyFont="1"/>
    <xf numFmtId="0" fontId="8" fillId="0" borderId="0" xfId="0" applyFont="1"/>
    <xf numFmtId="0" fontId="0" fillId="2" borderId="4" xfId="0" applyFill="1" applyBorder="1"/>
    <xf numFmtId="38" fontId="5" fillId="0" borderId="3" xfId="1" applyFont="1" applyBorder="1" applyAlignment="1"/>
    <xf numFmtId="0" fontId="0" fillId="0" borderId="0" xfId="0" applyAlignment="1">
      <alignment wrapText="1"/>
    </xf>
    <xf numFmtId="38" fontId="5" fillId="3" borderId="5" xfId="1" applyFont="1" applyFill="1" applyBorder="1" applyAlignment="1">
      <alignment horizontal="center"/>
    </xf>
    <xf numFmtId="176" fontId="5" fillId="3" borderId="5" xfId="1" applyNumberFormat="1" applyFont="1" applyFill="1" applyBorder="1" applyAlignment="1"/>
    <xf numFmtId="38" fontId="5" fillId="3" borderId="4" xfId="1" applyFont="1" applyFill="1" applyBorder="1" applyAlignment="1">
      <alignment horizontal="center"/>
    </xf>
    <xf numFmtId="176" fontId="5" fillId="3" borderId="4" xfId="1" applyNumberFormat="1" applyFont="1" applyFill="1" applyBorder="1" applyAlignment="1"/>
    <xf numFmtId="38" fontId="5" fillId="0" borderId="1" xfId="1" applyFont="1" applyBorder="1" applyAlignment="1"/>
    <xf numFmtId="38" fontId="5" fillId="3" borderId="1" xfId="1" applyFont="1" applyFill="1" applyBorder="1" applyAlignment="1"/>
    <xf numFmtId="38" fontId="5" fillId="3" borderId="2" xfId="1" applyFont="1" applyFill="1" applyBorder="1" applyAlignment="1">
      <alignment horizontal="center" wrapText="1"/>
    </xf>
    <xf numFmtId="38" fontId="5" fillId="3" borderId="3" xfId="1" applyFont="1" applyFill="1" applyBorder="1" applyAlignment="1">
      <alignment horizontal="center" wrapText="1"/>
    </xf>
    <xf numFmtId="0" fontId="0" fillId="3" borderId="0" xfId="0" applyFill="1" applyAlignment="1">
      <alignment wrapText="1"/>
    </xf>
    <xf numFmtId="38" fontId="3" fillId="0" borderId="7" xfId="1" applyFont="1" applyBorder="1" applyAlignment="1">
      <alignment horizontal="center"/>
    </xf>
    <xf numFmtId="38" fontId="3" fillId="0" borderId="8" xfId="1" applyFont="1" applyBorder="1" applyAlignment="1">
      <alignment horizontal="center"/>
    </xf>
    <xf numFmtId="38" fontId="5" fillId="0" borderId="2" xfId="1" applyFont="1" applyBorder="1" applyAlignment="1">
      <alignment horizontal="distributed" justifyLastLine="1"/>
    </xf>
    <xf numFmtId="38" fontId="3" fillId="0" borderId="6" xfId="1" applyFont="1" applyBorder="1" applyAlignment="1">
      <alignment horizontal="center"/>
    </xf>
    <xf numFmtId="38" fontId="3" fillId="0" borderId="9" xfId="1" applyFont="1" applyBorder="1" applyAlignment="1">
      <alignment horizontal="center"/>
    </xf>
    <xf numFmtId="38" fontId="3" fillId="0" borderId="6" xfId="1" applyFont="1" applyBorder="1" applyAlignment="1">
      <alignment horizontal="left"/>
    </xf>
    <xf numFmtId="38" fontId="3" fillId="0" borderId="9" xfId="1" applyFont="1" applyBorder="1" applyAlignment="1">
      <alignment horizontal="left"/>
    </xf>
    <xf numFmtId="41" fontId="3" fillId="0" borderId="5" xfId="1" applyNumberFormat="1" applyFont="1" applyBorder="1" applyAlignment="1"/>
    <xf numFmtId="0" fontId="5" fillId="0" borderId="6" xfId="0" applyFont="1" applyBorder="1"/>
    <xf numFmtId="0" fontId="5" fillId="0" borderId="9" xfId="0" applyFont="1" applyBorder="1" applyAlignment="1">
      <alignment vertical="center"/>
    </xf>
    <xf numFmtId="41" fontId="5" fillId="0" borderId="5" xfId="1" applyNumberFormat="1" applyFont="1" applyBorder="1" applyAlignment="1"/>
    <xf numFmtId="0" fontId="5" fillId="0" borderId="7" xfId="0" applyFont="1" applyBorder="1"/>
    <xf numFmtId="0" fontId="5" fillId="0" borderId="8" xfId="0" applyFont="1" applyBorder="1" applyAlignment="1">
      <alignment vertical="center"/>
    </xf>
    <xf numFmtId="41" fontId="5" fillId="0" borderId="4" xfId="1" applyNumberFormat="1" applyFont="1" applyBorder="1" applyAlignment="1"/>
    <xf numFmtId="38" fontId="5" fillId="0" borderId="3" xfId="1" applyFont="1" applyBorder="1" applyAlignment="1">
      <alignment horizontal="distributed" vertical="center" wrapText="1" justifyLastLine="1"/>
    </xf>
    <xf numFmtId="0" fontId="5" fillId="3" borderId="9" xfId="0" applyFont="1" applyFill="1" applyBorder="1" applyAlignment="1">
      <alignment vertical="center"/>
    </xf>
    <xf numFmtId="38" fontId="3" fillId="0" borderId="10" xfId="1" applyFont="1" applyBorder="1" applyAlignment="1">
      <alignment horizontal="center"/>
    </xf>
    <xf numFmtId="0" fontId="9" fillId="0" borderId="0" xfId="0" applyFont="1"/>
    <xf numFmtId="0" fontId="0" fillId="0" borderId="0" xfId="0" applyAlignment="1">
      <alignment vertical="center"/>
    </xf>
    <xf numFmtId="0" fontId="5" fillId="0" borderId="6" xfId="0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3" xfId="1" applyFont="1" applyBorder="1" applyAlignment="1">
      <alignment horizontal="center" vertical="center" justifyLastLine="1"/>
    </xf>
    <xf numFmtId="38" fontId="5" fillId="0" borderId="3" xfId="1" applyFont="1" applyBorder="1" applyAlignment="1">
      <alignment vertical="center" justifyLastLine="1"/>
    </xf>
    <xf numFmtId="38" fontId="5" fillId="0" borderId="7" xfId="1" applyFont="1" applyBorder="1" applyAlignment="1">
      <alignment vertical="center" justifyLastLine="1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38" fontId="5" fillId="0" borderId="3" xfId="1" applyFont="1" applyBorder="1" applyAlignment="1">
      <alignment vertical="center"/>
    </xf>
    <xf numFmtId="2" fontId="0" fillId="0" borderId="9" xfId="0" applyNumberFormat="1" applyBorder="1" applyAlignment="1">
      <alignment vertical="center"/>
    </xf>
    <xf numFmtId="41" fontId="0" fillId="0" borderId="0" xfId="0" applyNumberFormat="1"/>
    <xf numFmtId="0" fontId="0" fillId="0" borderId="3" xfId="0" applyBorder="1"/>
    <xf numFmtId="38" fontId="5" fillId="0" borderId="3" xfId="1" applyFont="1" applyBorder="1" applyAlignment="1">
      <alignment horizontal="distributed" justifyLastLine="1"/>
    </xf>
    <xf numFmtId="0" fontId="5" fillId="3" borderId="3" xfId="0" applyFont="1" applyFill="1" applyBorder="1" applyAlignment="1">
      <alignment vertical="center"/>
    </xf>
    <xf numFmtId="41" fontId="0" fillId="0" borderId="3" xfId="0" applyNumberFormat="1" applyBorder="1"/>
    <xf numFmtId="0" fontId="5" fillId="0" borderId="3" xfId="0" applyFont="1" applyBorder="1" applyAlignment="1">
      <alignment vertical="center"/>
    </xf>
    <xf numFmtId="177" fontId="0" fillId="0" borderId="3" xfId="0" applyNumberFormat="1" applyBorder="1"/>
    <xf numFmtId="177" fontId="0" fillId="0" borderId="0" xfId="0" applyNumberFormat="1"/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38" fontId="3" fillId="0" borderId="3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176" fontId="5" fillId="0" borderId="4" xfId="1" applyNumberFormat="1" applyFont="1" applyBorder="1" applyAlignment="1">
      <alignment vertical="center"/>
    </xf>
    <xf numFmtId="38" fontId="5" fillId="0" borderId="0" xfId="1" applyFont="1" applyFill="1" applyBorder="1" applyAlignment="1">
      <alignment horizontal="left" vertical="center"/>
    </xf>
    <xf numFmtId="176" fontId="5" fillId="0" borderId="5" xfId="1" applyNumberFormat="1" applyFont="1" applyBorder="1" applyAlignment="1"/>
    <xf numFmtId="0" fontId="0" fillId="0" borderId="0" xfId="0" applyFont="1" applyAlignment="1">
      <alignment vertical="center"/>
    </xf>
    <xf numFmtId="176" fontId="5" fillId="0" borderId="4" xfId="1" applyNumberFormat="1" applyFont="1" applyBorder="1" applyAlignment="1"/>
    <xf numFmtId="0" fontId="10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38" fontId="3" fillId="0" borderId="1" xfId="1" applyFont="1" applyBorder="1" applyAlignment="1">
      <alignment vertical="center"/>
    </xf>
    <xf numFmtId="38" fontId="5" fillId="0" borderId="3" xfId="1" applyFont="1" applyBorder="1" applyAlignment="1">
      <alignment horizontal="distributed" vertical="center" justifyLastLine="1"/>
    </xf>
    <xf numFmtId="38" fontId="3" fillId="0" borderId="4" xfId="1" applyFont="1" applyBorder="1" applyAlignment="1">
      <alignment vertical="center"/>
    </xf>
    <xf numFmtId="38" fontId="11" fillId="0" borderId="3" xfId="1" applyFont="1" applyBorder="1" applyAlignment="1">
      <alignment horizontal="center" vertical="center" shrinkToFit="1"/>
    </xf>
    <xf numFmtId="38" fontId="5" fillId="0" borderId="5" xfId="1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 justifyLastLine="1"/>
    </xf>
    <xf numFmtId="0" fontId="5" fillId="0" borderId="5" xfId="0" applyFont="1" applyFill="1" applyBorder="1" applyAlignment="1">
      <alignment horizontal="center" vertical="center" justifyLastLine="1"/>
    </xf>
    <xf numFmtId="0" fontId="5" fillId="0" borderId="4" xfId="0" applyFont="1" applyFill="1" applyBorder="1" applyAlignment="1">
      <alignment horizontal="center" vertical="center" justifyLastLine="1"/>
    </xf>
    <xf numFmtId="38" fontId="3" fillId="0" borderId="5" xfId="1" applyFont="1" applyBorder="1" applyAlignment="1">
      <alignment vertical="center"/>
    </xf>
    <xf numFmtId="38" fontId="5" fillId="0" borderId="5" xfId="1" applyFont="1" applyBorder="1" applyAlignment="1">
      <alignment horizontal="right" vertical="center" justifyLastLine="1"/>
    </xf>
    <xf numFmtId="38" fontId="5" fillId="0" borderId="5" xfId="1" applyFont="1" applyBorder="1" applyAlignment="1">
      <alignment vertical="center"/>
    </xf>
    <xf numFmtId="38" fontId="12" fillId="0" borderId="5" xfId="1" applyFont="1" applyBorder="1" applyAlignment="1">
      <alignment horizontal="right" vertical="center" justifyLastLine="1"/>
    </xf>
    <xf numFmtId="38" fontId="5" fillId="0" borderId="5" xfId="1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38" fontId="3" fillId="0" borderId="3" xfId="1" applyFont="1" applyBorder="1" applyAlignment="1">
      <alignment horizontal="distributed" justifyLastLine="1"/>
    </xf>
    <xf numFmtId="41" fontId="3" fillId="0" borderId="3" xfId="1" applyNumberFormat="1" applyFont="1" applyBorder="1" applyAlignment="1"/>
    <xf numFmtId="176" fontId="3" fillId="0" borderId="3" xfId="1" applyNumberFormat="1" applyFont="1" applyBorder="1" applyAlignment="1"/>
    <xf numFmtId="179" fontId="3" fillId="0" borderId="3" xfId="1" applyNumberFormat="1" applyFont="1" applyBorder="1" applyAlignment="1"/>
    <xf numFmtId="43" fontId="3" fillId="0" borderId="3" xfId="1" applyNumberFormat="1" applyFont="1" applyBorder="1" applyAlignment="1"/>
    <xf numFmtId="180" fontId="3" fillId="0" borderId="3" xfId="1" applyNumberFormat="1" applyFont="1" applyBorder="1" applyAlignment="1"/>
    <xf numFmtId="179" fontId="5" fillId="0" borderId="5" xfId="1" applyNumberFormat="1" applyFont="1" applyBorder="1" applyAlignment="1"/>
    <xf numFmtId="43" fontId="5" fillId="0" borderId="5" xfId="1" applyNumberFormat="1" applyFont="1" applyBorder="1" applyAlignment="1"/>
    <xf numFmtId="0" fontId="5" fillId="0" borderId="4" xfId="0" applyFont="1" applyBorder="1" applyAlignment="1">
      <alignment horizontal="distributed" vertical="center" justifyLastLine="1"/>
    </xf>
    <xf numFmtId="179" fontId="5" fillId="0" borderId="4" xfId="1" applyNumberFormat="1" applyFont="1" applyBorder="1" applyAlignment="1"/>
    <xf numFmtId="43" fontId="5" fillId="0" borderId="4" xfId="1" applyNumberFormat="1" applyFont="1" applyBorder="1" applyAlignment="1"/>
    <xf numFmtId="0" fontId="5" fillId="0" borderId="5" xfId="0" applyFont="1" applyBorder="1" applyAlignment="1">
      <alignment horizontal="distributed" justifyLastLine="1"/>
    </xf>
    <xf numFmtId="0" fontId="5" fillId="0" borderId="4" xfId="0" applyFont="1" applyBorder="1" applyAlignment="1">
      <alignment horizontal="distributed" justifyLastLine="1"/>
    </xf>
    <xf numFmtId="0" fontId="0" fillId="3" borderId="6" xfId="0" applyFill="1" applyBorder="1" applyAlignment="1">
      <alignment horizontal="center" vertical="center" textRotation="255"/>
    </xf>
    <xf numFmtId="38" fontId="3" fillId="0" borderId="1" xfId="1" applyFont="1" applyBorder="1" applyAlignment="1">
      <alignment horizontal="center"/>
    </xf>
    <xf numFmtId="38" fontId="3" fillId="0" borderId="4" xfId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38" fontId="5" fillId="0" borderId="2" xfId="1" applyFont="1" applyBorder="1" applyAlignment="1">
      <alignment horizontal="center"/>
    </xf>
    <xf numFmtId="38" fontId="5" fillId="0" borderId="3" xfId="1" applyFont="1" applyBorder="1" applyAlignment="1">
      <alignment horizontal="center"/>
    </xf>
    <xf numFmtId="38" fontId="5" fillId="0" borderId="3" xfId="1" applyFont="1" applyBorder="1" applyAlignment="1">
      <alignment horizontal="distributed" vertical="center" justifyLastLine="1"/>
    </xf>
    <xf numFmtId="38" fontId="3" fillId="0" borderId="1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5" fillId="0" borderId="2" xfId="1" applyFont="1" applyBorder="1" applyAlignment="1">
      <alignment horizontal="distributed" vertical="center" justifyLastLine="1"/>
    </xf>
    <xf numFmtId="38" fontId="5" fillId="0" borderId="3" xfId="1" applyFont="1" applyBorder="1" applyAlignment="1">
      <alignment horizontal="center" vertical="center" wrapText="1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8.xml"/><Relationship Id="rId5" Type="http://schemas.openxmlformats.org/officeDocument/2006/relationships/chartsheet" Target="chartsheets/sheet2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7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09623293361397E-2"/>
          <c:y val="0.11501696898117247"/>
          <c:w val="0.86121445799292273"/>
          <c:h val="0.83103269920781841"/>
        </c:manualLayout>
      </c:layout>
      <c:barChart>
        <c:barDir val="col"/>
        <c:grouping val="clustered"/>
        <c:varyColors val="0"/>
        <c:ser>
          <c:idx val="2"/>
          <c:order val="2"/>
          <c:tx>
            <c:v>被保険者（女性）千人当たり件数</c:v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1.3653902597144292E-3"/>
                  <c:y val="6.27557998877313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6"/>
              <c:pt idx="0">
                <c:v>15～19歳</c:v>
              </c:pt>
              <c:pt idx="1">
                <c:v>20～24歳</c:v>
              </c:pt>
              <c:pt idx="2">
                <c:v>25～29歳</c:v>
              </c:pt>
              <c:pt idx="3">
                <c:v>30～34歳</c:v>
              </c:pt>
              <c:pt idx="4">
                <c:v>35～39歳</c:v>
              </c:pt>
              <c:pt idx="5">
                <c:v>40歳以上</c:v>
              </c:pt>
            </c:strLit>
          </c:cat>
          <c:val>
            <c:numLit>
              <c:formatCode>_ * #,##0.00_ ;_ * \-#,##0.00_ ;_ * "-"_ ;_ @_ </c:formatCode>
              <c:ptCount val="6"/>
              <c:pt idx="0">
                <c:v>0.47630731925580588</c:v>
              </c:pt>
              <c:pt idx="1">
                <c:v>1.5779637430318889</c:v>
              </c:pt>
              <c:pt idx="2">
                <c:v>4.7296444008098648</c:v>
              </c:pt>
              <c:pt idx="3">
                <c:v>6.4850787641710887</c:v>
              </c:pt>
              <c:pt idx="4">
                <c:v>3.958066341560841</c:v>
              </c:pt>
              <c:pt idx="5">
                <c:v>0.17214310924742532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625152"/>
        <c:axId val="72936064"/>
      </c:barChart>
      <c:lineChart>
        <c:grouping val="standard"/>
        <c:varyColors val="0"/>
        <c:ser>
          <c:idx val="0"/>
          <c:order val="0"/>
          <c:tx>
            <c:v>出産手当金構成割合（件数）</c:v>
          </c:tx>
          <c:cat>
            <c:strLit>
              <c:ptCount val="6"/>
              <c:pt idx="0">
                <c:v>15～19歳</c:v>
              </c:pt>
              <c:pt idx="1">
                <c:v>20～24歳</c:v>
              </c:pt>
              <c:pt idx="2">
                <c:v>25～29歳</c:v>
              </c:pt>
              <c:pt idx="3">
                <c:v>30～34歳</c:v>
              </c:pt>
              <c:pt idx="4">
                <c:v>35～39歳</c:v>
              </c:pt>
              <c:pt idx="5">
                <c:v>40歳以上</c:v>
              </c:pt>
            </c:strLit>
          </c:cat>
          <c:val>
            <c:numLit>
              <c:formatCode>_ * #,##0.00_ ;_ * \-#,##0.00_ ;_ * "-"_ ;_ @_ </c:formatCode>
              <c:ptCount val="6"/>
              <c:pt idx="0">
                <c:v>0.19755747126436785</c:v>
              </c:pt>
              <c:pt idx="1">
                <c:v>7.0462164750957861</c:v>
              </c:pt>
              <c:pt idx="2">
                <c:v>27.801724137931032</c:v>
              </c:pt>
              <c:pt idx="3">
                <c:v>36.344588122605366</c:v>
              </c:pt>
              <c:pt idx="4">
                <c:v>22.778975095785441</c:v>
              </c:pt>
              <c:pt idx="5">
                <c:v>5.8309386973180075</c:v>
              </c:pt>
            </c:numLit>
          </c:val>
          <c:smooth val="0"/>
        </c:ser>
        <c:ser>
          <c:idx val="1"/>
          <c:order val="1"/>
          <c:tx>
            <c:v>被保険者数（女性）構成割合（平成30年10月）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cat>
            <c:strLit>
              <c:ptCount val="6"/>
              <c:pt idx="0">
                <c:v>15～19歳</c:v>
              </c:pt>
              <c:pt idx="1">
                <c:v>20～24歳</c:v>
              </c:pt>
              <c:pt idx="2">
                <c:v>25～29歳</c:v>
              </c:pt>
              <c:pt idx="3">
                <c:v>30～34歳</c:v>
              </c:pt>
              <c:pt idx="4">
                <c:v>35～39歳</c:v>
              </c:pt>
              <c:pt idx="5">
                <c:v>40歳以上</c:v>
              </c:pt>
            </c:strLit>
          </c:cat>
          <c:val>
            <c:numLit>
              <c:formatCode>_ * #,##0.00_ ;_ * \-#,##0.00_ ;_ * "-"_ ;_ @_ </c:formatCode>
              <c:ptCount val="6"/>
              <c:pt idx="0">
                <c:v>0.74078604388732028</c:v>
              </c:pt>
              <c:pt idx="1">
                <c:v>7.9752728456253976</c:v>
              </c:pt>
              <c:pt idx="2">
                <c:v>10.498562276526835</c:v>
              </c:pt>
              <c:pt idx="3">
                <c:v>10.009470060463187</c:v>
              </c:pt>
              <c:pt idx="4">
                <c:v>10.278688365083928</c:v>
              </c:pt>
              <c:pt idx="5">
                <c:v>60.497220408413334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24544"/>
        <c:axId val="72934528"/>
      </c:lineChart>
      <c:lineChart>
        <c:grouping val="standard"/>
        <c:varyColors val="0"/>
        <c:ser>
          <c:idx val="3"/>
          <c:order val="3"/>
          <c:tx>
            <c:v>被保険者（女性）千人当たり件数（平均1.79）</c:v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6"/>
              <c:pt idx="0">
                <c:v>15～19歳</c:v>
              </c:pt>
              <c:pt idx="1">
                <c:v>20～24歳</c:v>
              </c:pt>
              <c:pt idx="2">
                <c:v>25～29歳</c:v>
              </c:pt>
              <c:pt idx="3">
                <c:v>30～34歳</c:v>
              </c:pt>
              <c:pt idx="4">
                <c:v>35～39歳</c:v>
              </c:pt>
              <c:pt idx="5">
                <c:v>40歳以上</c:v>
              </c:pt>
            </c:strLit>
          </c:cat>
          <c:val>
            <c:numLit>
              <c:formatCode>_ * #,##0.00_ ;_ * \-#,##0.00_ ;_ * "-"_ ;_ @_ </c:formatCode>
              <c:ptCount val="6"/>
              <c:pt idx="0">
                <c:v>1.7860211129849743</c:v>
              </c:pt>
              <c:pt idx="1">
                <c:v>1.7860211129849743</c:v>
              </c:pt>
              <c:pt idx="2">
                <c:v>1.7860211129849743</c:v>
              </c:pt>
              <c:pt idx="3">
                <c:v>1.7860211129849743</c:v>
              </c:pt>
              <c:pt idx="4">
                <c:v>1.7860211129849743</c:v>
              </c:pt>
              <c:pt idx="5">
                <c:v>1.7860211129849743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25152"/>
        <c:axId val="72936064"/>
      </c:lineChart>
      <c:catAx>
        <c:axId val="72924544"/>
        <c:scaling>
          <c:orientation val="minMax"/>
        </c:scaling>
        <c:delete val="0"/>
        <c:axPos val="b"/>
        <c:majorTickMark val="out"/>
        <c:minorTickMark val="none"/>
        <c:tickLblPos val="nextTo"/>
        <c:crossAx val="72934528"/>
        <c:crosses val="autoZero"/>
        <c:auto val="1"/>
        <c:lblAlgn val="ctr"/>
        <c:lblOffset val="100"/>
        <c:noMultiLvlLbl val="0"/>
      </c:catAx>
      <c:valAx>
        <c:axId val="72934528"/>
        <c:scaling>
          <c:orientation val="minMax"/>
          <c:max val="65"/>
          <c:min val="0"/>
        </c:scaling>
        <c:delete val="0"/>
        <c:axPos val="l"/>
        <c:numFmt formatCode="#,##0_);[Red]\(#,##0\)" sourceLinked="0"/>
        <c:majorTickMark val="out"/>
        <c:minorTickMark val="none"/>
        <c:tickLblPos val="nextTo"/>
        <c:crossAx val="72924544"/>
        <c:crosses val="autoZero"/>
        <c:crossBetween val="between"/>
      </c:valAx>
      <c:valAx>
        <c:axId val="72936064"/>
        <c:scaling>
          <c:orientation val="minMax"/>
        </c:scaling>
        <c:delete val="0"/>
        <c:axPos val="r"/>
        <c:numFmt formatCode="#,##0_);[Red]\(#,##0\)" sourceLinked="0"/>
        <c:majorTickMark val="out"/>
        <c:minorTickMark val="none"/>
        <c:tickLblPos val="nextTo"/>
        <c:crossAx val="110625152"/>
        <c:crosses val="max"/>
        <c:crossBetween val="between"/>
      </c:valAx>
      <c:catAx>
        <c:axId val="110625152"/>
        <c:scaling>
          <c:orientation val="minMax"/>
        </c:scaling>
        <c:delete val="1"/>
        <c:axPos val="b"/>
        <c:majorTickMark val="out"/>
        <c:minorTickMark val="none"/>
        <c:tickLblPos val="nextTo"/>
        <c:crossAx val="7293606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8.6334273862203312E-2"/>
          <c:y val="0.12819621924295121"/>
          <c:w val="0.32948746084503155"/>
          <c:h val="0.1132348520471499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r>
              <a:rPr lang="ja-JP" altLang="en-US" sz="1200">
                <a:latin typeface="ＭＳ 明朝" panose="02020609040205080304" pitchFamily="17" charset="-128"/>
                <a:ea typeface="ＭＳ 明朝" panose="02020609040205080304" pitchFamily="17" charset="-128"/>
              </a:rPr>
              <a:t>図２　業態別、被保険者（女性）千人当たり件数の比較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5580568259418316E-2"/>
          <c:y val="7.3270431930381241E-2"/>
          <c:w val="0.89940550436156197"/>
          <c:h val="0.60897596566396628"/>
        </c:manualLayout>
      </c:layout>
      <c:barChart>
        <c:barDir val="col"/>
        <c:grouping val="clustered"/>
        <c:varyColors val="0"/>
        <c:ser>
          <c:idx val="0"/>
          <c:order val="0"/>
          <c:tx>
            <c:v>被保険者千人当たり件数</c:v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3.7571883345712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4.177647382547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3.5484556493172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3.9659210198251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3649024890017877E-3"/>
                  <c:y val="3.7571883345712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3.3397229640632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3.9659210198251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0045846462843297E-17"/>
                  <c:y val="3.7571883345712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3649024890017877E-3"/>
                  <c:y val="3.5484556493172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3.9659210198251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3.5484556493172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3.5484556493172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1.3649024890017877E-3"/>
                  <c:y val="3.9659210198251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1.3649024890017877E-3"/>
                  <c:y val="3.7571883345712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1.3649024890017877E-3"/>
                  <c:y val="3.7571883345712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0009169292568659E-16"/>
                  <c:y val="3.7571883345712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0"/>
                  <c:y val="3.7571883345712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0"/>
                  <c:y val="3.5484556493172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8"/>
              <c:pt idx="0">
                <c:v>農林水産業</c:v>
              </c:pt>
              <c:pt idx="1">
                <c:v>鉱業、採石業、砂利採取業</c:v>
              </c:pt>
              <c:pt idx="2">
                <c:v>建設業</c:v>
              </c:pt>
              <c:pt idx="3">
                <c:v>製造業</c:v>
              </c:pt>
              <c:pt idx="4">
                <c:v>電気・ガス・熱供給・水道業</c:v>
              </c:pt>
              <c:pt idx="5">
                <c:v>情報通信業</c:v>
              </c:pt>
              <c:pt idx="6">
                <c:v>運輸・郵便業</c:v>
              </c:pt>
              <c:pt idx="7">
                <c:v>卸売・小売業</c:v>
              </c:pt>
              <c:pt idx="8">
                <c:v>金融・保険業</c:v>
              </c:pt>
              <c:pt idx="9">
                <c:v>不動産業・物品賃貸業</c:v>
              </c:pt>
              <c:pt idx="10">
                <c:v>学術研究・専門技術サービス業</c:v>
              </c:pt>
              <c:pt idx="11">
                <c:v>飲食店・宿泊業</c:v>
              </c:pt>
              <c:pt idx="12">
                <c:v>生活関連サービス業・娯楽業</c:v>
              </c:pt>
              <c:pt idx="13">
                <c:v>教育・学習支援業</c:v>
              </c:pt>
              <c:pt idx="14">
                <c:v>医療・福祉</c:v>
              </c:pt>
              <c:pt idx="15">
                <c:v>複合サービス事業</c:v>
              </c:pt>
              <c:pt idx="16">
                <c:v>サービス業</c:v>
              </c:pt>
              <c:pt idx="17">
                <c:v>公務</c:v>
              </c:pt>
            </c:strLit>
          </c:cat>
          <c:val>
            <c:numLit>
              <c:formatCode>0.000</c:formatCode>
              <c:ptCount val="18"/>
              <c:pt idx="0">
                <c:v>0.7597581436576023</c:v>
              </c:pt>
              <c:pt idx="1">
                <c:v>0.89378817220318785</c:v>
              </c:pt>
              <c:pt idx="2">
                <c:v>1.3341909009243658</c:v>
              </c:pt>
              <c:pt idx="3">
                <c:v>1.5243196455976786</c:v>
              </c:pt>
              <c:pt idx="4">
                <c:v>1.3090043633478776</c:v>
              </c:pt>
              <c:pt idx="5">
                <c:v>2.3930138721173386</c:v>
              </c:pt>
              <c:pt idx="6">
                <c:v>1.1736281703136826</c:v>
              </c:pt>
              <c:pt idx="7">
                <c:v>1.7636792590398156</c:v>
              </c:pt>
              <c:pt idx="8">
                <c:v>1.3587380915196003</c:v>
              </c:pt>
              <c:pt idx="9">
                <c:v>1.3075508869846033</c:v>
              </c:pt>
              <c:pt idx="10">
                <c:v>2.1011576239166323</c:v>
              </c:pt>
              <c:pt idx="11">
                <c:v>1.3588761457733693</c:v>
              </c:pt>
              <c:pt idx="12">
                <c:v>2.1656652500284954</c:v>
              </c:pt>
              <c:pt idx="13">
                <c:v>2.0912696002290851</c:v>
              </c:pt>
              <c:pt idx="14">
                <c:v>2.3314312493108389</c:v>
              </c:pt>
              <c:pt idx="15">
                <c:v>1.6005000378816578</c:v>
              </c:pt>
              <c:pt idx="16">
                <c:v>1.3140820508604947</c:v>
              </c:pt>
              <c:pt idx="17">
                <c:v>0.6384964948744144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54"/>
        <c:axId val="110662400"/>
        <c:axId val="110663936"/>
      </c:barChart>
      <c:lineChart>
        <c:grouping val="standard"/>
        <c:varyColors val="0"/>
        <c:ser>
          <c:idx val="1"/>
          <c:order val="1"/>
          <c:tx>
            <c:v>被保険者千人当たり件数（平均）</c:v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8"/>
              <c:pt idx="0">
                <c:v>農林水産業</c:v>
              </c:pt>
              <c:pt idx="1">
                <c:v>鉱業、採石業、砂利採取業</c:v>
              </c:pt>
              <c:pt idx="2">
                <c:v>建設業</c:v>
              </c:pt>
              <c:pt idx="3">
                <c:v>製造業</c:v>
              </c:pt>
              <c:pt idx="4">
                <c:v>電気・ガス・熱供給・水道業</c:v>
              </c:pt>
              <c:pt idx="5">
                <c:v>情報通信業</c:v>
              </c:pt>
              <c:pt idx="6">
                <c:v>運輸・郵便業</c:v>
              </c:pt>
              <c:pt idx="7">
                <c:v>卸売・小売業</c:v>
              </c:pt>
              <c:pt idx="8">
                <c:v>金融・保険業</c:v>
              </c:pt>
              <c:pt idx="9">
                <c:v>不動産業・物品賃貸業</c:v>
              </c:pt>
              <c:pt idx="10">
                <c:v>学術研究・専門技術サービス業</c:v>
              </c:pt>
              <c:pt idx="11">
                <c:v>飲食店・宿泊業</c:v>
              </c:pt>
              <c:pt idx="12">
                <c:v>生活関連サービス業・娯楽業</c:v>
              </c:pt>
              <c:pt idx="13">
                <c:v>教育・学習支援業</c:v>
              </c:pt>
              <c:pt idx="14">
                <c:v>医療・福祉</c:v>
              </c:pt>
              <c:pt idx="15">
                <c:v>複合サービス事業</c:v>
              </c:pt>
              <c:pt idx="16">
                <c:v>サービス業</c:v>
              </c:pt>
              <c:pt idx="17">
                <c:v>公務</c:v>
              </c:pt>
            </c:strLit>
          </c:cat>
          <c:val>
            <c:numLit>
              <c:formatCode>0.000</c:formatCode>
              <c:ptCount val="18"/>
              <c:pt idx="0">
                <c:v>1.7860211129849743</c:v>
              </c:pt>
              <c:pt idx="1">
                <c:v>1.7860211129849743</c:v>
              </c:pt>
              <c:pt idx="2">
                <c:v>1.7860211129849743</c:v>
              </c:pt>
              <c:pt idx="3">
                <c:v>1.7860211129849743</c:v>
              </c:pt>
              <c:pt idx="4">
                <c:v>1.7860211129849743</c:v>
              </c:pt>
              <c:pt idx="5">
                <c:v>1.7860211129849743</c:v>
              </c:pt>
              <c:pt idx="6">
                <c:v>1.7860211129849743</c:v>
              </c:pt>
              <c:pt idx="7">
                <c:v>1.7860211129849743</c:v>
              </c:pt>
              <c:pt idx="8">
                <c:v>1.7860211129849743</c:v>
              </c:pt>
              <c:pt idx="9">
                <c:v>1.7860211129849743</c:v>
              </c:pt>
              <c:pt idx="10">
                <c:v>1.7860211129849743</c:v>
              </c:pt>
              <c:pt idx="11">
                <c:v>1.7860211129849743</c:v>
              </c:pt>
              <c:pt idx="12">
                <c:v>1.7860211129849743</c:v>
              </c:pt>
              <c:pt idx="13">
                <c:v>1.7860211129849743</c:v>
              </c:pt>
              <c:pt idx="14">
                <c:v>1.7860211129849743</c:v>
              </c:pt>
              <c:pt idx="15">
                <c:v>1.7860211129849743</c:v>
              </c:pt>
              <c:pt idx="16">
                <c:v>1.7860211129849743</c:v>
              </c:pt>
              <c:pt idx="17">
                <c:v>1.7860211129849743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62400"/>
        <c:axId val="110663936"/>
      </c:lineChart>
      <c:catAx>
        <c:axId val="1106624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eaVert"/>
          <a:lstStyle/>
          <a:p>
            <a:pPr>
              <a:defRPr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110663936"/>
        <c:crosses val="autoZero"/>
        <c:auto val="1"/>
        <c:lblAlgn val="ctr"/>
        <c:lblOffset val="100"/>
        <c:noMultiLvlLbl val="0"/>
      </c:catAx>
      <c:valAx>
        <c:axId val="110663936"/>
        <c:scaling>
          <c:orientation val="minMax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crossAx val="110662400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r>
              <a:rPr lang="ja-JP" altLang="en-US" sz="1200">
                <a:latin typeface="ＭＳ 明朝" panose="02020609040205080304" pitchFamily="17" charset="-128"/>
                <a:ea typeface="ＭＳ 明朝" panose="02020609040205080304" pitchFamily="17" charset="-128"/>
              </a:rPr>
              <a:t>図３　標準報酬等級別分布の比較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2477504365001152E-2"/>
          <c:y val="8.1619739340539482E-2"/>
          <c:w val="0.90841386078897379"/>
          <c:h val="0.82225540761466698"/>
        </c:manualLayout>
      </c:layout>
      <c:lineChart>
        <c:grouping val="standard"/>
        <c:varyColors val="0"/>
        <c:ser>
          <c:idx val="1"/>
          <c:order val="0"/>
          <c:tx>
            <c:v>出産手当金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Lit>
              <c:formatCode>General</c:formatCode>
              <c:ptCount val="50"/>
              <c:pt idx="0">
                <c:v>1</c:v>
              </c:pt>
              <c:pt idx="4">
                <c:v>5</c:v>
              </c:pt>
              <c:pt idx="9">
                <c:v>10</c:v>
              </c:pt>
              <c:pt idx="14">
                <c:v>15</c:v>
              </c:pt>
              <c:pt idx="19">
                <c:v>20</c:v>
              </c:pt>
              <c:pt idx="24">
                <c:v>25</c:v>
              </c:pt>
              <c:pt idx="29">
                <c:v>30</c:v>
              </c:pt>
              <c:pt idx="34">
                <c:v>35</c:v>
              </c:pt>
              <c:pt idx="39">
                <c:v>40</c:v>
              </c:pt>
              <c:pt idx="44">
                <c:v>45</c:v>
              </c:pt>
              <c:pt idx="49">
                <c:v>50</c:v>
              </c:pt>
            </c:numLit>
          </c:cat>
          <c:val>
            <c:numLit>
              <c:formatCode>_ * #,##0.00_ ;_ * \-#,##0.00_ ;_ * "-"_ ;_ @_ </c:formatCode>
              <c:ptCount val="50"/>
              <c:pt idx="0">
                <c:v>0.13170498084291188</c:v>
              </c:pt>
              <c:pt idx="1">
                <c:v>8.3812260536398467E-2</c:v>
              </c:pt>
              <c:pt idx="2">
                <c:v>0.21551724137931033</c:v>
              </c:pt>
              <c:pt idx="3">
                <c:v>0.31130268199233713</c:v>
              </c:pt>
              <c:pt idx="4">
                <c:v>0.48491379310344829</c:v>
              </c:pt>
              <c:pt idx="5">
                <c:v>0.5627394636015326</c:v>
              </c:pt>
              <c:pt idx="6">
                <c:v>0.77227011494252873</c:v>
              </c:pt>
              <c:pt idx="7">
                <c:v>1.3230363984674329</c:v>
              </c:pt>
              <c:pt idx="8">
                <c:v>1.6522988505747127</c:v>
              </c:pt>
              <c:pt idx="9">
                <c:v>2.478448275862069</c:v>
              </c:pt>
              <c:pt idx="10">
                <c:v>2.7837643678160919</c:v>
              </c:pt>
              <c:pt idx="11">
                <c:v>4.0349616858237551</c:v>
              </c:pt>
              <c:pt idx="12">
                <c:v>5.4657567049808433</c:v>
              </c:pt>
              <c:pt idx="13">
                <c:v>6.1542145593869728</c:v>
              </c:pt>
              <c:pt idx="14">
                <c:v>6.6511015325670497</c:v>
              </c:pt>
              <c:pt idx="15">
                <c:v>6.8127394636015328</c:v>
              </c:pt>
              <c:pt idx="16">
                <c:v>10.90756704980843</c:v>
              </c:pt>
              <c:pt idx="17">
                <c:v>12.380268199233717</c:v>
              </c:pt>
              <c:pt idx="18">
                <c:v>10.416666666666668</c:v>
              </c:pt>
              <c:pt idx="19">
                <c:v>8.3034003831417618</c:v>
              </c:pt>
              <c:pt idx="20">
                <c:v>5.6752873563218387</c:v>
              </c:pt>
              <c:pt idx="21">
                <c:v>4.1487068965517242</c:v>
              </c:pt>
              <c:pt idx="22">
                <c:v>2.3826628352490422</c:v>
              </c:pt>
              <c:pt idx="23">
                <c:v>1.6223659003831419</c:v>
              </c:pt>
              <c:pt idx="24">
                <c:v>1.1494252873563218</c:v>
              </c:pt>
              <c:pt idx="25">
                <c:v>0.85009578544061304</c:v>
              </c:pt>
              <c:pt idx="26">
                <c:v>0.62260536398467425</c:v>
              </c:pt>
              <c:pt idx="27">
                <c:v>0.37116858237547895</c:v>
              </c:pt>
              <c:pt idx="28">
                <c:v>0.21551724137931033</c:v>
              </c:pt>
              <c:pt idx="29">
                <c:v>0.20354406130268199</c:v>
              </c:pt>
              <c:pt idx="30">
                <c:v>9.5785440613026809E-2</c:v>
              </c:pt>
              <c:pt idx="31">
                <c:v>0.10177203065134099</c:v>
              </c:pt>
              <c:pt idx="32">
                <c:v>6.5852490421455939E-2</c:v>
              </c:pt>
              <c:pt idx="33">
                <c:v>6.5852490421455939E-2</c:v>
              </c:pt>
              <c:pt idx="34">
                <c:v>5.3879310344827583E-2</c:v>
              </c:pt>
              <c:pt idx="35">
                <c:v>7.183908045977011E-2</c:v>
              </c:pt>
              <c:pt idx="36">
                <c:v>4.1906130268199233E-2</c:v>
              </c:pt>
              <c:pt idx="37">
                <c:v>5.3879310344827583E-2</c:v>
              </c:pt>
              <c:pt idx="38">
                <c:v>3.5919540229885055E-2</c:v>
              </c:pt>
              <c:pt idx="39">
                <c:v>4.7892720306513405E-2</c:v>
              </c:pt>
              <c:pt idx="40">
                <c:v>1.1973180076628351E-2</c:v>
              </c:pt>
              <c:pt idx="41">
                <c:v>2.3946360153256702E-2</c:v>
              </c:pt>
              <c:pt idx="42">
                <c:v>4.1906130268199233E-2</c:v>
              </c:pt>
              <c:pt idx="43">
                <c:v>5.9865900383141756E-3</c:v>
              </c:pt>
              <c:pt idx="44">
                <c:v>1.7959770114942528E-2</c:v>
              </c:pt>
              <c:pt idx="45">
                <c:v>1.1973180076628351E-2</c:v>
              </c:pt>
              <c:pt idx="46">
                <c:v>0</c:v>
              </c:pt>
              <c:pt idx="47">
                <c:v>2.3946360153256702E-2</c:v>
              </c:pt>
              <c:pt idx="48">
                <c:v>1.1973180076628351E-2</c:v>
              </c:pt>
              <c:pt idx="49">
                <c:v>4.7892720306513405E-2</c:v>
              </c:pt>
            </c:numLit>
          </c:val>
          <c:smooth val="0"/>
        </c:ser>
        <c:ser>
          <c:idx val="2"/>
          <c:order val="1"/>
          <c:tx>
            <c:v>被保険者数（女性）</c:v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  <a:prstDash val="sysDot"/>
            </a:ln>
          </c:spPr>
          <c:marker>
            <c:symbol val="none"/>
          </c:marker>
          <c:cat>
            <c:numLit>
              <c:formatCode>General</c:formatCode>
              <c:ptCount val="50"/>
              <c:pt idx="0">
                <c:v>1</c:v>
              </c:pt>
              <c:pt idx="4">
                <c:v>5</c:v>
              </c:pt>
              <c:pt idx="9">
                <c:v>10</c:v>
              </c:pt>
              <c:pt idx="14">
                <c:v>15</c:v>
              </c:pt>
              <c:pt idx="19">
                <c:v>20</c:v>
              </c:pt>
              <c:pt idx="24">
                <c:v>25</c:v>
              </c:pt>
              <c:pt idx="29">
                <c:v>30</c:v>
              </c:pt>
              <c:pt idx="34">
                <c:v>35</c:v>
              </c:pt>
              <c:pt idx="39">
                <c:v>40</c:v>
              </c:pt>
              <c:pt idx="44">
                <c:v>45</c:v>
              </c:pt>
              <c:pt idx="49">
                <c:v>50</c:v>
              </c:pt>
            </c:numLit>
          </c:cat>
          <c:val>
            <c:numLit>
              <c:formatCode>0.00</c:formatCode>
              <c:ptCount val="50"/>
              <c:pt idx="0">
                <c:v>0.44879340395373152</c:v>
              </c:pt>
              <c:pt idx="1">
                <c:v>9.4925140332139626E-2</c:v>
              </c:pt>
              <c:pt idx="2">
                <c:v>0.35074614817025324</c:v>
              </c:pt>
              <c:pt idx="3">
                <c:v>0.36822785626250915</c:v>
              </c:pt>
              <c:pt idx="4">
                <c:v>1.1737871035889038</c:v>
              </c:pt>
              <c:pt idx="5">
                <c:v>0.52879226630618348</c:v>
              </c:pt>
              <c:pt idx="6">
                <c:v>0.88138816095959283</c:v>
              </c:pt>
              <c:pt idx="7">
                <c:v>1.5269176070524739</c:v>
              </c:pt>
              <c:pt idx="8">
                <c:v>1.929467348927302</c:v>
              </c:pt>
              <c:pt idx="9">
                <c:v>2.7302151169622499</c:v>
              </c:pt>
              <c:pt idx="10">
                <c:v>3.4105582887727977</c:v>
              </c:pt>
              <c:pt idx="11">
                <c:v>5.0540526929689209</c:v>
              </c:pt>
              <c:pt idx="12">
                <c:v>5.5446845824058313</c:v>
              </c:pt>
              <c:pt idx="13">
                <c:v>5.7839220249527585</c:v>
              </c:pt>
              <c:pt idx="14">
                <c:v>6.1169940058590981</c:v>
              </c:pt>
              <c:pt idx="15">
                <c:v>5.8023125680222885</c:v>
              </c:pt>
              <c:pt idx="16">
                <c:v>9.3509175437547913</c:v>
              </c:pt>
              <c:pt idx="17">
                <c:v>10.110724969107631</c:v>
              </c:pt>
              <c:pt idx="18">
                <c:v>8.4536301167810173</c:v>
              </c:pt>
              <c:pt idx="19">
                <c:v>7.2351817931912867</c:v>
              </c:pt>
              <c:pt idx="20">
                <c:v>5.144198430538224</c:v>
              </c:pt>
              <c:pt idx="21">
                <c:v>4.4334787861343434</c:v>
              </c:pt>
              <c:pt idx="22">
                <c:v>2.8288504424369054</c:v>
              </c:pt>
              <c:pt idx="23">
                <c:v>2.0773722223463702</c:v>
              </c:pt>
              <c:pt idx="24">
                <c:v>1.7831983784673255</c:v>
              </c:pt>
              <c:pt idx="25">
                <c:v>1.4147887552093619</c:v>
              </c:pt>
              <c:pt idx="26">
                <c:v>1.4602305040730241</c:v>
              </c:pt>
              <c:pt idx="27">
                <c:v>0.81469036580393994</c:v>
              </c:pt>
              <c:pt idx="28">
                <c:v>0.46452159514866026</c:v>
              </c:pt>
              <c:pt idx="29">
                <c:v>0.64575398179314858</c:v>
              </c:pt>
              <c:pt idx="30">
                <c:v>0.21237869592445249</c:v>
              </c:pt>
              <c:pt idx="31">
                <c:v>0.19409507461695547</c:v>
              </c:pt>
              <c:pt idx="32">
                <c:v>0.26353006688063141</c:v>
              </c:pt>
              <c:pt idx="33">
                <c:v>9.2423171100587398E-2</c:v>
              </c:pt>
              <c:pt idx="34">
                <c:v>0.10096621988695589</c:v>
              </c:pt>
              <c:pt idx="35">
                <c:v>5.3311190549228227E-2</c:v>
              </c:pt>
              <c:pt idx="36">
                <c:v>0.16381483160945159</c:v>
              </c:pt>
              <c:pt idx="37">
                <c:v>7.517669088480218E-2</c:v>
              </c:pt>
              <c:pt idx="38">
                <c:v>0.1403134283147858</c:v>
              </c:pt>
              <c:pt idx="39">
                <c:v>5.9149118756183422E-2</c:v>
              </c:pt>
              <c:pt idx="40">
                <c:v>7.1338199627848112E-2</c:v>
              </c:pt>
              <c:pt idx="41">
                <c:v>3.4717496131837958E-2</c:v>
              </c:pt>
              <c:pt idx="42">
                <c:v>0.14275124448911874</c:v>
              </c:pt>
              <c:pt idx="43">
                <c:v>3.0141244716862085E-2</c:v>
              </c:pt>
              <c:pt idx="44">
                <c:v>4.0790652215263873E-2</c:v>
              </c:pt>
              <c:pt idx="45">
                <c:v>2.0079906909637107E-2</c:v>
              </c:pt>
              <c:pt idx="46" formatCode="_ * #,##0.00_ ;_ * \-#,##0.00_ ;_ * &quot;-&quot;_ ;_ @_ ">
                <c:v>5.1365214480243164E-2</c:v>
              </c:pt>
              <c:pt idx="47" formatCode="_ * #,##0.00_ ;_ * \-#,##0.00_ ;_ * &quot;-&quot;_ ;_ @_ ">
                <c:v>2.0315134786107827E-2</c:v>
              </c:pt>
              <c:pt idx="48" formatCode="_ * #,##0.00_ ;_ * \-#,##0.00_ ;_ * &quot;-&quot;_ ;_ @_ ">
                <c:v>3.3049516644136467E-2</c:v>
              </c:pt>
              <c:pt idx="49" formatCode="_ * #,##0.00_ ;_ * \-#,##0.00_ ;_ * &quot;-&quot;_ ;_ @_ ">
                <c:v>0.23697070119184618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96800"/>
        <c:axId val="110798336"/>
      </c:lineChart>
      <c:catAx>
        <c:axId val="11079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798336"/>
        <c:crosses val="autoZero"/>
        <c:auto val="1"/>
        <c:lblAlgn val="ctr"/>
        <c:lblOffset val="100"/>
        <c:noMultiLvlLbl val="0"/>
      </c:catAx>
      <c:valAx>
        <c:axId val="110798336"/>
        <c:scaling>
          <c:orientation val="minMax"/>
        </c:scaling>
        <c:delete val="0"/>
        <c:axPos val="l"/>
        <c:numFmt formatCode="#,##0_);[Red]\(#,##0\)" sourceLinked="0"/>
        <c:majorTickMark val="out"/>
        <c:minorTickMark val="none"/>
        <c:tickLblPos val="nextTo"/>
        <c:crossAx val="11079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518106237561395"/>
          <c:y val="0.18046584204655328"/>
          <c:w val="0.18562673850424313"/>
          <c:h val="0.10471247730032048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>
              <a:latin typeface="ＭＳ 明朝" panose="02020609040205080304" pitchFamily="17" charset="-128"/>
              <a:ea typeface="ＭＳ 明朝" panose="02020609040205080304" pitchFamily="17" charset="-128"/>
            </a:defRPr>
          </a:pPr>
          <a:endParaRPr lang="ja-JP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47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0.09053</cdr:x>
      <cdr:y>0.6688</cdr:y>
    </cdr:from>
    <cdr:to>
      <cdr:x>0.31894</cdr:x>
      <cdr:y>0.74867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42347" y="4069183"/>
          <a:ext cx="2125306" cy="485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被保険者（女性）千人当たり件数</a:t>
          </a:r>
          <a:endParaRPr lang="en-US" altLang="ja-JP" sz="1100"/>
        </a:p>
        <a:p xmlns:a="http://schemas.openxmlformats.org/drawingml/2006/main">
          <a:pPr algn="ctr"/>
          <a:r>
            <a:rPr lang="ja-JP" altLang="en-US" sz="1100"/>
            <a:t>（平均</a:t>
          </a:r>
          <a:r>
            <a:rPr lang="en-US" altLang="ja-JP" sz="1100"/>
            <a:t>1.79</a:t>
          </a:r>
          <a:r>
            <a:rPr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0.00696</cdr:x>
      <cdr:y>0.11608</cdr:y>
    </cdr:from>
    <cdr:to>
      <cdr:x>0.0383</cdr:x>
      <cdr:y>0.94995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4796" y="706276"/>
          <a:ext cx="291582" cy="5073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構成割合（％）</a:t>
          </a:r>
        </a:p>
      </cdr:txBody>
    </cdr:sp>
  </cdr:relSizeAnchor>
  <cdr:relSizeAnchor xmlns:cdr="http://schemas.openxmlformats.org/drawingml/2006/chartDrawing">
    <cdr:from>
      <cdr:x>0.96228</cdr:x>
      <cdr:y>0.11698</cdr:y>
    </cdr:from>
    <cdr:to>
      <cdr:x>0.99362</cdr:x>
      <cdr:y>0.95084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8953759" y="711719"/>
          <a:ext cx="291582" cy="5073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被保険者千人当たり件数（件）</a:t>
          </a:r>
        </a:p>
      </cdr:txBody>
    </cdr:sp>
  </cdr:relSizeAnchor>
  <cdr:relSizeAnchor xmlns:cdr="http://schemas.openxmlformats.org/drawingml/2006/chartDrawing">
    <cdr:from>
      <cdr:x>0.00712</cdr:x>
      <cdr:y>0.01906</cdr:y>
    </cdr:from>
    <cdr:to>
      <cdr:x>0.99341</cdr:x>
      <cdr:y>0.08032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66262" y="115957"/>
          <a:ext cx="9177130" cy="372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0.00801</cdr:x>
      <cdr:y>0.0177</cdr:y>
    </cdr:from>
    <cdr:to>
      <cdr:x>0.98273</cdr:x>
      <cdr:y>0.07896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74543" y="107674"/>
          <a:ext cx="9069457" cy="372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図１　年齢階級別　出産手当金件数、被保険者数（女性）の構成割合と被保険者（女性）千人当たり件数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694" cy="6084337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0.00139</cdr:x>
      <cdr:y>0.00532</cdr:y>
    </cdr:from>
    <cdr:to>
      <cdr:x>0.03621</cdr:x>
      <cdr:y>0.68584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2959" y="32398"/>
          <a:ext cx="323980" cy="4140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被保険者（女性）千人当たり件数</a:t>
          </a:r>
        </a:p>
      </cdr:txBody>
    </cdr:sp>
  </cdr:relSizeAnchor>
  <cdr:relSizeAnchor xmlns:cdr="http://schemas.openxmlformats.org/drawingml/2006/chartDrawing">
    <cdr:from>
      <cdr:x>0.11142</cdr:x>
      <cdr:y>0.20447</cdr:y>
    </cdr:from>
    <cdr:to>
      <cdr:x>0.32939</cdr:x>
      <cdr:y>0.28434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036729" y="1244092"/>
          <a:ext cx="2028144" cy="485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被保険者（千人）当たり件数</a:t>
          </a:r>
          <a:endParaRPr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 xmlns:a="http://schemas.openxmlformats.org/drawingml/2006/main">
          <a:pPr algn="ctr"/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（平均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1.79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0.00787</cdr:x>
      <cdr:y>0.07105</cdr:y>
    </cdr:from>
    <cdr:to>
      <cdr:x>0.04803</cdr:x>
      <cdr:y>0.91401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3269" y="432288"/>
          <a:ext cx="373673" cy="5128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構成割合（％）</a:t>
          </a:r>
        </a:p>
      </cdr:txBody>
    </cdr:sp>
  </cdr:relSizeAnchor>
  <cdr:relSizeAnchor xmlns:cdr="http://schemas.openxmlformats.org/drawingml/2006/chartDrawing">
    <cdr:from>
      <cdr:x>0.06851</cdr:x>
      <cdr:y>0.94291</cdr:y>
    </cdr:from>
    <cdr:to>
      <cdr:x>0.98037</cdr:x>
      <cdr:y>0.9983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37442" y="5736981"/>
          <a:ext cx="8484577" cy="337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報酬等級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/>
  </sheetViews>
  <sheetFormatPr defaultRowHeight="13.5"/>
  <cols>
    <col min="1" max="1" width="10.25" bestFit="1" customWidth="1"/>
    <col min="2" max="2" width="18.375" bestFit="1" customWidth="1"/>
    <col min="3" max="5" width="23" customWidth="1"/>
  </cols>
  <sheetData>
    <row r="1" spans="1:6">
      <c r="B1" s="15" t="s">
        <v>12</v>
      </c>
      <c r="C1" s="16" t="s">
        <v>12</v>
      </c>
    </row>
    <row r="2" spans="1:6" s="19" customFormat="1" ht="27">
      <c r="A2" s="25" t="s">
        <v>9</v>
      </c>
      <c r="B2" s="26" t="s">
        <v>18</v>
      </c>
      <c r="C2" s="27" t="s">
        <v>134</v>
      </c>
      <c r="D2" s="27" t="s">
        <v>16</v>
      </c>
      <c r="E2" s="27" t="s">
        <v>135</v>
      </c>
      <c r="F2" s="28"/>
    </row>
    <row r="3" spans="1:6">
      <c r="A3" s="2" t="s">
        <v>1</v>
      </c>
      <c r="B3" s="3">
        <v>100</v>
      </c>
      <c r="C3" s="3">
        <v>100</v>
      </c>
      <c r="D3" s="3">
        <f>+B19/E24*1000</f>
        <v>1.6296503852879478</v>
      </c>
      <c r="E3" s="3">
        <f>+$D$3</f>
        <v>1.6296503852879478</v>
      </c>
    </row>
    <row r="4" spans="1:6">
      <c r="A4" s="20" t="s">
        <v>2</v>
      </c>
      <c r="B4" s="21">
        <v>0.21001287175665606</v>
      </c>
      <c r="C4" s="21">
        <v>0.79543852455532393</v>
      </c>
      <c r="D4" s="21">
        <f>+B20/E18*1000</f>
        <v>0.43026273785895708</v>
      </c>
      <c r="E4" s="21">
        <f t="shared" ref="E4:E9" si="0">+$D$3</f>
        <v>1.6296503852879478</v>
      </c>
      <c r="F4" s="113" t="s">
        <v>17</v>
      </c>
    </row>
    <row r="5" spans="1:6">
      <c r="A5" s="20" t="s">
        <v>3</v>
      </c>
      <c r="B5" s="21">
        <v>7.4520696429781177</v>
      </c>
      <c r="C5" s="21">
        <v>8.1001054232879142</v>
      </c>
      <c r="D5" s="21">
        <f t="shared" ref="D5:D8" si="1">+B21/E19*1000</f>
        <v>1.4992728526664567</v>
      </c>
      <c r="E5" s="21">
        <f t="shared" si="0"/>
        <v>1.6296503852879478</v>
      </c>
      <c r="F5" s="113"/>
    </row>
    <row r="6" spans="1:6">
      <c r="A6" s="20" t="s">
        <v>4</v>
      </c>
      <c r="B6" s="21">
        <v>26.827450714721223</v>
      </c>
      <c r="C6" s="21">
        <v>10.743945723511889</v>
      </c>
      <c r="D6" s="21">
        <f t="shared" si="1"/>
        <v>4.0692094430320953</v>
      </c>
      <c r="E6" s="21">
        <f t="shared" si="0"/>
        <v>1.6296503852879478</v>
      </c>
      <c r="F6" s="113"/>
    </row>
    <row r="7" spans="1:6">
      <c r="A7" s="20" t="s">
        <v>5</v>
      </c>
      <c r="B7" s="21">
        <v>36.962265429171467</v>
      </c>
      <c r="C7" s="21">
        <v>10.216752002231013</v>
      </c>
      <c r="D7" s="21">
        <f t="shared" si="1"/>
        <v>5.895765120325045</v>
      </c>
      <c r="E7" s="21">
        <f t="shared" si="0"/>
        <v>1.6296503852879478</v>
      </c>
      <c r="F7" s="113"/>
    </row>
    <row r="8" spans="1:6">
      <c r="A8" s="20" t="s">
        <v>6</v>
      </c>
      <c r="B8" s="21">
        <v>22.532348756859292</v>
      </c>
      <c r="C8" s="21">
        <v>10.480823593354259</v>
      </c>
      <c r="D8" s="21">
        <f t="shared" si="1"/>
        <v>3.5035272281790615</v>
      </c>
      <c r="E8" s="21">
        <f t="shared" si="0"/>
        <v>1.6296503852879478</v>
      </c>
      <c r="F8" s="113"/>
    </row>
    <row r="9" spans="1:6">
      <c r="A9" s="22" t="s">
        <v>7</v>
      </c>
      <c r="B9" s="23">
        <v>6.0158525845132438</v>
      </c>
      <c r="C9" s="23">
        <v>59.6629347330596</v>
      </c>
      <c r="D9" s="23">
        <f>+B25/E23*1000</f>
        <v>0.16431871020174932</v>
      </c>
      <c r="E9" s="23">
        <f t="shared" si="0"/>
        <v>1.6296503852879478</v>
      </c>
      <c r="F9" s="113"/>
    </row>
    <row r="15" spans="1:6">
      <c r="B15" s="15" t="s">
        <v>15</v>
      </c>
      <c r="D15" s="9" t="s">
        <v>13</v>
      </c>
    </row>
    <row r="16" spans="1:6">
      <c r="A16" s="114"/>
      <c r="B16" s="18" t="s">
        <v>0</v>
      </c>
      <c r="D16" s="6"/>
      <c r="E16" s="6" t="s">
        <v>8</v>
      </c>
    </row>
    <row r="17" spans="1:5">
      <c r="A17" s="115"/>
      <c r="B17" s="1" t="s">
        <v>14</v>
      </c>
      <c r="D17" s="17" t="s">
        <v>9</v>
      </c>
      <c r="E17" s="8"/>
    </row>
    <row r="18" spans="1:5">
      <c r="A18" s="10"/>
      <c r="B18" s="11"/>
      <c r="D18" s="7">
        <v>3</v>
      </c>
      <c r="E18" s="7">
        <v>72049</v>
      </c>
    </row>
    <row r="19" spans="1:5">
      <c r="A19" s="2" t="s">
        <v>1</v>
      </c>
      <c r="B19" s="12">
        <v>14761</v>
      </c>
      <c r="D19" s="7">
        <v>4</v>
      </c>
      <c r="E19" s="7">
        <v>733689</v>
      </c>
    </row>
    <row r="20" spans="1:5">
      <c r="A20" s="4" t="s">
        <v>2</v>
      </c>
      <c r="B20" s="13">
        <v>31</v>
      </c>
      <c r="D20" s="7">
        <v>5</v>
      </c>
      <c r="E20" s="7">
        <v>973162</v>
      </c>
    </row>
    <row r="21" spans="1:5">
      <c r="A21" s="4" t="s">
        <v>3</v>
      </c>
      <c r="B21" s="13">
        <v>1100</v>
      </c>
      <c r="D21" s="7">
        <v>6</v>
      </c>
      <c r="E21" s="7">
        <v>925410</v>
      </c>
    </row>
    <row r="22" spans="1:5">
      <c r="A22" s="4" t="s">
        <v>4</v>
      </c>
      <c r="B22" s="13">
        <v>3960</v>
      </c>
      <c r="D22" s="7">
        <v>7</v>
      </c>
      <c r="E22" s="7">
        <v>949329</v>
      </c>
    </row>
    <row r="23" spans="1:5">
      <c r="A23" s="4" t="s">
        <v>5</v>
      </c>
      <c r="B23" s="13">
        <v>5456</v>
      </c>
      <c r="D23" s="7" t="s">
        <v>10</v>
      </c>
      <c r="E23" s="7">
        <v>5404132</v>
      </c>
    </row>
    <row r="24" spans="1:5">
      <c r="A24" s="4" t="s">
        <v>6</v>
      </c>
      <c r="B24" s="13">
        <v>3326</v>
      </c>
      <c r="D24" s="8" t="s">
        <v>11</v>
      </c>
      <c r="E24" s="8">
        <v>9057771</v>
      </c>
    </row>
    <row r="25" spans="1:5">
      <c r="A25" s="5" t="s">
        <v>7</v>
      </c>
      <c r="B25" s="14">
        <v>888</v>
      </c>
    </row>
  </sheetData>
  <mergeCells count="2">
    <mergeCell ref="F4:F9"/>
    <mergeCell ref="A16:A17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zoomScaleNormal="100" workbookViewId="0"/>
  </sheetViews>
  <sheetFormatPr defaultRowHeight="13.5"/>
  <cols>
    <col min="1" max="1" width="3.875" customWidth="1"/>
    <col min="2" max="2" width="31.625" bestFit="1" customWidth="1"/>
    <col min="3" max="3" width="31.625" customWidth="1"/>
    <col min="4" max="5" width="17.875" bestFit="1" customWidth="1"/>
    <col min="7" max="7" width="31.625" bestFit="1" customWidth="1"/>
    <col min="9" max="9" width="10.5" bestFit="1" customWidth="1"/>
  </cols>
  <sheetData>
    <row r="1" spans="1:14">
      <c r="D1" s="46" t="s">
        <v>19</v>
      </c>
      <c r="E1" s="46" t="s">
        <v>20</v>
      </c>
    </row>
    <row r="3" spans="1:14" ht="27">
      <c r="A3" s="29"/>
      <c r="B3" s="45"/>
      <c r="C3" s="30"/>
      <c r="D3" s="31" t="s">
        <v>14</v>
      </c>
      <c r="E3" s="43" t="s">
        <v>105</v>
      </c>
    </row>
    <row r="4" spans="1:14">
      <c r="A4" s="32"/>
      <c r="B4" s="33"/>
      <c r="C4" s="33"/>
      <c r="D4" s="24"/>
      <c r="E4" s="6"/>
      <c r="J4" t="s">
        <v>127</v>
      </c>
      <c r="M4" t="s">
        <v>132</v>
      </c>
    </row>
    <row r="5" spans="1:14" ht="40.5">
      <c r="A5" s="34" t="s">
        <v>121</v>
      </c>
      <c r="B5" s="35"/>
      <c r="C5" s="35"/>
      <c r="D5" s="36">
        <v>14761</v>
      </c>
      <c r="E5" s="7">
        <v>9057771</v>
      </c>
      <c r="G5" s="58"/>
      <c r="H5" s="59" t="s">
        <v>14</v>
      </c>
      <c r="I5" s="43" t="s">
        <v>105</v>
      </c>
      <c r="J5" s="58" t="s">
        <v>128</v>
      </c>
      <c r="K5" s="58" t="s">
        <v>129</v>
      </c>
      <c r="M5" t="s">
        <v>131</v>
      </c>
      <c r="N5" t="s">
        <v>133</v>
      </c>
    </row>
    <row r="6" spans="1:14">
      <c r="A6" s="37" t="s">
        <v>21</v>
      </c>
      <c r="B6" s="38" t="s">
        <v>22</v>
      </c>
      <c r="C6" s="44" t="s">
        <v>106</v>
      </c>
      <c r="D6" s="39">
        <v>57</v>
      </c>
      <c r="E6" s="7">
        <v>59869</v>
      </c>
      <c r="G6" s="60" t="s">
        <v>106</v>
      </c>
      <c r="H6" s="61">
        <f>+D6</f>
        <v>57</v>
      </c>
      <c r="I6" s="58">
        <f>+E6</f>
        <v>59869</v>
      </c>
      <c r="J6" s="63">
        <f>+H6/I6*1000</f>
        <v>0.952078705172961</v>
      </c>
      <c r="K6" s="63">
        <f>+$J$24</f>
        <v>1.6296503852879478</v>
      </c>
      <c r="M6">
        <f>+RANK(J6,$J$6:$J$23,0)</f>
        <v>16</v>
      </c>
      <c r="N6">
        <f>+RANK(J6,$J$6:$J$23,1)</f>
        <v>3</v>
      </c>
    </row>
    <row r="7" spans="1:14">
      <c r="A7" s="37" t="s">
        <v>23</v>
      </c>
      <c r="B7" s="38" t="s">
        <v>24</v>
      </c>
      <c r="C7" s="38" t="s">
        <v>24</v>
      </c>
      <c r="D7" s="39">
        <v>5</v>
      </c>
      <c r="E7" s="7">
        <v>6404</v>
      </c>
      <c r="G7" s="62" t="s">
        <v>24</v>
      </c>
      <c r="H7" s="61">
        <f>+D7</f>
        <v>5</v>
      </c>
      <c r="I7" s="58">
        <f>+E7</f>
        <v>6404</v>
      </c>
      <c r="J7" s="63">
        <f t="shared" ref="J7:J24" si="0">+H7/I7*1000</f>
        <v>0.78076202373516546</v>
      </c>
      <c r="K7" s="63">
        <f t="shared" ref="K7:K23" si="1">+$J$24</f>
        <v>1.6296503852879478</v>
      </c>
      <c r="M7">
        <f t="shared" ref="M7:M23" si="2">+RANK(J7,$J$6:$J$23,0)</f>
        <v>17</v>
      </c>
      <c r="N7">
        <f t="shared" ref="N7:N23" si="3">+RANK(J7,$J$6:$J$23,1)</f>
        <v>2</v>
      </c>
    </row>
    <row r="8" spans="1:14">
      <c r="A8" s="37" t="s">
        <v>25</v>
      </c>
      <c r="B8" s="38" t="s">
        <v>26</v>
      </c>
      <c r="C8" s="44" t="s">
        <v>107</v>
      </c>
      <c r="D8" s="39">
        <v>207</v>
      </c>
      <c r="E8" s="7">
        <v>171286</v>
      </c>
      <c r="G8" s="60" t="s">
        <v>107</v>
      </c>
      <c r="H8" s="61">
        <f>+SUM(D8:D10)</f>
        <v>407</v>
      </c>
      <c r="I8" s="58">
        <f>+SUM(E8:E10)</f>
        <v>362691</v>
      </c>
      <c r="J8" s="63">
        <f t="shared" si="0"/>
        <v>1.1221673545800697</v>
      </c>
      <c r="K8" s="63">
        <f t="shared" si="1"/>
        <v>1.6296503852879478</v>
      </c>
      <c r="M8">
        <f t="shared" si="2"/>
        <v>13</v>
      </c>
      <c r="N8">
        <f t="shared" si="3"/>
        <v>6</v>
      </c>
    </row>
    <row r="9" spans="1:14">
      <c r="A9" s="37" t="s">
        <v>27</v>
      </c>
      <c r="B9" s="38" t="s">
        <v>28</v>
      </c>
      <c r="C9" s="44" t="s">
        <v>107</v>
      </c>
      <c r="D9" s="39">
        <v>101</v>
      </c>
      <c r="E9" s="7">
        <v>92548</v>
      </c>
      <c r="G9" s="62" t="s">
        <v>108</v>
      </c>
      <c r="H9" s="61">
        <f>+SUM(D11:D19)</f>
        <v>1658</v>
      </c>
      <c r="I9" s="58">
        <f>+SUM(E11:E19)</f>
        <v>1226241</v>
      </c>
      <c r="J9" s="63">
        <f t="shared" si="0"/>
        <v>1.3520996280502773</v>
      </c>
      <c r="K9" s="63">
        <f t="shared" si="1"/>
        <v>1.6296503852879478</v>
      </c>
      <c r="M9">
        <f t="shared" si="2"/>
        <v>8</v>
      </c>
      <c r="N9">
        <f t="shared" si="3"/>
        <v>11</v>
      </c>
    </row>
    <row r="10" spans="1:14">
      <c r="A10" s="37" t="s">
        <v>29</v>
      </c>
      <c r="B10" s="38" t="s">
        <v>30</v>
      </c>
      <c r="C10" s="44" t="s">
        <v>107</v>
      </c>
      <c r="D10" s="39">
        <v>99</v>
      </c>
      <c r="E10" s="7">
        <v>98857</v>
      </c>
      <c r="G10" s="60" t="s">
        <v>50</v>
      </c>
      <c r="H10" s="61">
        <f>+D20</f>
        <v>31</v>
      </c>
      <c r="I10" s="58">
        <f>+E20</f>
        <v>25321</v>
      </c>
      <c r="J10" s="63">
        <f t="shared" si="0"/>
        <v>1.2242802416966154</v>
      </c>
      <c r="K10" s="63">
        <f t="shared" si="1"/>
        <v>1.6296503852879478</v>
      </c>
      <c r="M10">
        <f t="shared" si="2"/>
        <v>11</v>
      </c>
      <c r="N10">
        <f t="shared" si="3"/>
        <v>8</v>
      </c>
    </row>
    <row r="11" spans="1:14">
      <c r="A11" s="37" t="s">
        <v>31</v>
      </c>
      <c r="B11" s="38" t="s">
        <v>32</v>
      </c>
      <c r="C11" s="38" t="s">
        <v>108</v>
      </c>
      <c r="D11" s="39">
        <v>438</v>
      </c>
      <c r="E11" s="7">
        <v>379987</v>
      </c>
      <c r="G11" s="62" t="s">
        <v>52</v>
      </c>
      <c r="H11" s="61">
        <f>+D21</f>
        <v>284</v>
      </c>
      <c r="I11" s="58">
        <f>+E21</f>
        <v>126403</v>
      </c>
      <c r="J11" s="63">
        <f t="shared" si="0"/>
        <v>2.2467821175130336</v>
      </c>
      <c r="K11" s="63">
        <f t="shared" si="1"/>
        <v>1.6296503852879478</v>
      </c>
      <c r="M11">
        <f t="shared" si="2"/>
        <v>1</v>
      </c>
      <c r="N11">
        <f t="shared" si="3"/>
        <v>18</v>
      </c>
    </row>
    <row r="12" spans="1:14">
      <c r="A12" s="37" t="s">
        <v>33</v>
      </c>
      <c r="B12" s="38" t="s">
        <v>34</v>
      </c>
      <c r="C12" s="38" t="s">
        <v>108</v>
      </c>
      <c r="D12" s="39">
        <v>123</v>
      </c>
      <c r="E12" s="7">
        <v>112969</v>
      </c>
      <c r="G12" s="60" t="s">
        <v>109</v>
      </c>
      <c r="H12" s="61">
        <f>+SUM(D22:D23)</f>
        <v>254</v>
      </c>
      <c r="I12" s="58">
        <f>+SUM(E22:E23)</f>
        <v>237537</v>
      </c>
      <c r="J12" s="63">
        <f t="shared" si="0"/>
        <v>1.0693070974206125</v>
      </c>
      <c r="K12" s="63">
        <f t="shared" si="1"/>
        <v>1.6296503852879478</v>
      </c>
      <c r="M12">
        <f t="shared" si="2"/>
        <v>15</v>
      </c>
      <c r="N12">
        <f t="shared" si="3"/>
        <v>4</v>
      </c>
    </row>
    <row r="13" spans="1:14">
      <c r="A13" s="37" t="s">
        <v>35</v>
      </c>
      <c r="B13" s="38" t="s">
        <v>36</v>
      </c>
      <c r="C13" s="38" t="s">
        <v>108</v>
      </c>
      <c r="D13" s="39">
        <v>38</v>
      </c>
      <c r="E13" s="7">
        <v>30441</v>
      </c>
      <c r="G13" s="62" t="s">
        <v>110</v>
      </c>
      <c r="H13" s="61">
        <f>+SUM(D24:D27)</f>
        <v>2010</v>
      </c>
      <c r="I13" s="58">
        <f>+SUM(E24:E27)</f>
        <v>1276963</v>
      </c>
      <c r="J13" s="63">
        <f t="shared" si="0"/>
        <v>1.574047172862487</v>
      </c>
      <c r="K13" s="63">
        <f t="shared" si="1"/>
        <v>1.6296503852879478</v>
      </c>
      <c r="M13">
        <f t="shared" si="2"/>
        <v>7</v>
      </c>
      <c r="N13">
        <f t="shared" si="3"/>
        <v>12</v>
      </c>
    </row>
    <row r="14" spans="1:14">
      <c r="A14" s="37" t="s">
        <v>37</v>
      </c>
      <c r="B14" s="38" t="s">
        <v>38</v>
      </c>
      <c r="C14" s="38" t="s">
        <v>108</v>
      </c>
      <c r="D14" s="39">
        <v>32</v>
      </c>
      <c r="E14" s="7">
        <v>26983</v>
      </c>
      <c r="G14" s="60" t="s">
        <v>111</v>
      </c>
      <c r="H14" s="61">
        <f>+D28</f>
        <v>113</v>
      </c>
      <c r="I14" s="58">
        <f>+E28</f>
        <v>63925</v>
      </c>
      <c r="J14" s="63">
        <f t="shared" si="0"/>
        <v>1.7676965193586234</v>
      </c>
      <c r="K14" s="63">
        <f t="shared" si="1"/>
        <v>1.6296503852879478</v>
      </c>
      <c r="M14">
        <f t="shared" si="2"/>
        <v>6</v>
      </c>
      <c r="N14">
        <f t="shared" si="3"/>
        <v>13</v>
      </c>
    </row>
    <row r="15" spans="1:14">
      <c r="A15" s="37" t="s">
        <v>39</v>
      </c>
      <c r="B15" s="38" t="s">
        <v>40</v>
      </c>
      <c r="C15" s="38" t="s">
        <v>108</v>
      </c>
      <c r="D15" s="39">
        <v>98</v>
      </c>
      <c r="E15" s="7">
        <v>68463</v>
      </c>
      <c r="G15" s="62" t="s">
        <v>112</v>
      </c>
      <c r="H15" s="61">
        <f>+SUM(D29:D30)</f>
        <v>248</v>
      </c>
      <c r="I15" s="58">
        <f>+SUM(E29:E30)</f>
        <v>212398</v>
      </c>
      <c r="J15" s="63">
        <f t="shared" si="0"/>
        <v>1.1676192807841881</v>
      </c>
      <c r="K15" s="63">
        <f t="shared" si="1"/>
        <v>1.6296503852879478</v>
      </c>
      <c r="M15">
        <f t="shared" si="2"/>
        <v>12</v>
      </c>
      <c r="N15">
        <f t="shared" si="3"/>
        <v>7</v>
      </c>
    </row>
    <row r="16" spans="1:14">
      <c r="A16" s="37" t="s">
        <v>41</v>
      </c>
      <c r="B16" s="38" t="s">
        <v>42</v>
      </c>
      <c r="C16" s="38" t="s">
        <v>108</v>
      </c>
      <c r="D16" s="39">
        <v>187</v>
      </c>
      <c r="E16" s="7">
        <v>112236</v>
      </c>
      <c r="G16" s="60" t="s">
        <v>113</v>
      </c>
      <c r="H16" s="61">
        <f>+SUM(D31:D32)</f>
        <v>753</v>
      </c>
      <c r="I16" s="58">
        <f>+SUM(E31:E32)</f>
        <v>355035</v>
      </c>
      <c r="J16" s="63">
        <f t="shared" si="0"/>
        <v>2.1209176560057457</v>
      </c>
      <c r="K16" s="63">
        <f t="shared" si="1"/>
        <v>1.6296503852879478</v>
      </c>
      <c r="M16">
        <f t="shared" si="2"/>
        <v>4</v>
      </c>
      <c r="N16">
        <f t="shared" si="3"/>
        <v>15</v>
      </c>
    </row>
    <row r="17" spans="1:14">
      <c r="A17" s="37" t="s">
        <v>43</v>
      </c>
      <c r="B17" s="38" t="s">
        <v>44</v>
      </c>
      <c r="C17" s="38" t="s">
        <v>108</v>
      </c>
      <c r="D17" s="39">
        <v>132</v>
      </c>
      <c r="E17" s="7">
        <v>94405</v>
      </c>
      <c r="G17" s="62" t="s">
        <v>114</v>
      </c>
      <c r="H17" s="61">
        <f>+SUM(D33:D34)</f>
        <v>436</v>
      </c>
      <c r="I17" s="58">
        <f>+SUM(E33:E34)</f>
        <v>351027</v>
      </c>
      <c r="J17" s="63">
        <f t="shared" si="0"/>
        <v>1.2420696983422927</v>
      </c>
      <c r="K17" s="63">
        <f t="shared" si="1"/>
        <v>1.6296503852879478</v>
      </c>
      <c r="M17">
        <f t="shared" si="2"/>
        <v>10</v>
      </c>
      <c r="N17">
        <f t="shared" si="3"/>
        <v>9</v>
      </c>
    </row>
    <row r="18" spans="1:14">
      <c r="A18" s="37" t="s">
        <v>45</v>
      </c>
      <c r="B18" s="38" t="s">
        <v>46</v>
      </c>
      <c r="C18" s="38" t="s">
        <v>108</v>
      </c>
      <c r="D18" s="39">
        <v>466</v>
      </c>
      <c r="E18" s="7">
        <v>307320</v>
      </c>
      <c r="G18" s="60" t="s">
        <v>115</v>
      </c>
      <c r="H18" s="61">
        <f>+SUM(D35:D36)</f>
        <v>759</v>
      </c>
      <c r="I18" s="58">
        <f>+SUM(E35:E36)</f>
        <v>355596</v>
      </c>
      <c r="J18" s="63">
        <f t="shared" si="0"/>
        <v>2.1344447069145884</v>
      </c>
      <c r="K18" s="63">
        <f t="shared" si="1"/>
        <v>1.6296503852879478</v>
      </c>
      <c r="M18">
        <f t="shared" si="2"/>
        <v>3</v>
      </c>
      <c r="N18">
        <f t="shared" si="3"/>
        <v>16</v>
      </c>
    </row>
    <row r="19" spans="1:14">
      <c r="A19" s="37" t="s">
        <v>47</v>
      </c>
      <c r="B19" s="38" t="s">
        <v>48</v>
      </c>
      <c r="C19" s="38" t="s">
        <v>108</v>
      </c>
      <c r="D19" s="39">
        <v>144</v>
      </c>
      <c r="E19" s="7">
        <v>93437</v>
      </c>
      <c r="G19" s="62" t="s">
        <v>116</v>
      </c>
      <c r="H19" s="61">
        <f>+D37</f>
        <v>395</v>
      </c>
      <c r="I19" s="58">
        <f>+E37</f>
        <v>217691</v>
      </c>
      <c r="J19" s="63">
        <f t="shared" si="0"/>
        <v>1.8144985323233389</v>
      </c>
      <c r="K19" s="63">
        <f t="shared" si="1"/>
        <v>1.6296503852879478</v>
      </c>
      <c r="M19">
        <f t="shared" si="2"/>
        <v>5</v>
      </c>
      <c r="N19">
        <f t="shared" si="3"/>
        <v>14</v>
      </c>
    </row>
    <row r="20" spans="1:14">
      <c r="A20" s="37" t="s">
        <v>49</v>
      </c>
      <c r="B20" s="38" t="s">
        <v>50</v>
      </c>
      <c r="C20" s="44" t="s">
        <v>50</v>
      </c>
      <c r="D20" s="39">
        <v>31</v>
      </c>
      <c r="E20" s="7">
        <v>25321</v>
      </c>
      <c r="G20" s="60" t="s">
        <v>117</v>
      </c>
      <c r="H20" s="61">
        <f>+SUM(D38:D39)</f>
        <v>6093</v>
      </c>
      <c r="I20" s="58">
        <f>+SUM(E38:E39)</f>
        <v>2824610</v>
      </c>
      <c r="J20" s="63">
        <f t="shared" si="0"/>
        <v>2.1571119552787819</v>
      </c>
      <c r="K20" s="63">
        <f t="shared" si="1"/>
        <v>1.6296503852879478</v>
      </c>
      <c r="M20">
        <f t="shared" si="2"/>
        <v>2</v>
      </c>
      <c r="N20">
        <f t="shared" si="3"/>
        <v>17</v>
      </c>
    </row>
    <row r="21" spans="1:14">
      <c r="A21" s="37" t="s">
        <v>51</v>
      </c>
      <c r="B21" s="38" t="s">
        <v>52</v>
      </c>
      <c r="C21" s="38" t="s">
        <v>52</v>
      </c>
      <c r="D21" s="39">
        <v>284</v>
      </c>
      <c r="E21" s="7">
        <v>126403</v>
      </c>
      <c r="G21" s="62" t="s">
        <v>118</v>
      </c>
      <c r="H21" s="61">
        <f>+D40</f>
        <v>139</v>
      </c>
      <c r="I21" s="58">
        <f>+E40</f>
        <v>104224</v>
      </c>
      <c r="J21" s="63">
        <f t="shared" si="0"/>
        <v>1.3336659502609765</v>
      </c>
      <c r="K21" s="63">
        <f t="shared" si="1"/>
        <v>1.6296503852879478</v>
      </c>
      <c r="M21">
        <f t="shared" si="2"/>
        <v>9</v>
      </c>
      <c r="N21">
        <f t="shared" si="3"/>
        <v>10</v>
      </c>
    </row>
    <row r="22" spans="1:14">
      <c r="A22" s="37" t="s">
        <v>53</v>
      </c>
      <c r="B22" s="38" t="s">
        <v>54</v>
      </c>
      <c r="C22" s="44" t="s">
        <v>109</v>
      </c>
      <c r="D22" s="39">
        <v>132</v>
      </c>
      <c r="E22" s="7">
        <v>113585</v>
      </c>
      <c r="G22" s="60" t="s">
        <v>119</v>
      </c>
      <c r="H22" s="61">
        <f>+SUM(D41:D46)</f>
        <v>887</v>
      </c>
      <c r="I22" s="58">
        <f>+SUM(E41:E46)</f>
        <v>802242</v>
      </c>
      <c r="J22" s="63">
        <f t="shared" si="0"/>
        <v>1.1056514119180996</v>
      </c>
      <c r="K22" s="63">
        <f t="shared" si="1"/>
        <v>1.6296503852879478</v>
      </c>
      <c r="M22">
        <f t="shared" si="2"/>
        <v>14</v>
      </c>
      <c r="N22">
        <f t="shared" si="3"/>
        <v>5</v>
      </c>
    </row>
    <row r="23" spans="1:14">
      <c r="A23" s="37" t="s">
        <v>55</v>
      </c>
      <c r="B23" s="38" t="s">
        <v>56</v>
      </c>
      <c r="C23" s="44" t="s">
        <v>109</v>
      </c>
      <c r="D23" s="39">
        <v>122</v>
      </c>
      <c r="E23" s="7">
        <v>123952</v>
      </c>
      <c r="G23" s="62" t="s">
        <v>120</v>
      </c>
      <c r="H23" s="61">
        <f>+D47</f>
        <v>232</v>
      </c>
      <c r="I23" s="58">
        <f>+E47</f>
        <v>449594</v>
      </c>
      <c r="J23" s="63">
        <f t="shared" si="0"/>
        <v>0.5160211212783089</v>
      </c>
      <c r="K23" s="63">
        <f t="shared" si="1"/>
        <v>1.6296503852879478</v>
      </c>
      <c r="M23">
        <f t="shared" si="2"/>
        <v>18</v>
      </c>
      <c r="N23">
        <f t="shared" si="3"/>
        <v>1</v>
      </c>
    </row>
    <row r="24" spans="1:14">
      <c r="A24" s="37" t="s">
        <v>57</v>
      </c>
      <c r="B24" s="38" t="s">
        <v>58</v>
      </c>
      <c r="C24" s="38" t="s">
        <v>110</v>
      </c>
      <c r="D24" s="39">
        <v>612</v>
      </c>
      <c r="E24" s="7">
        <v>392606</v>
      </c>
      <c r="H24" s="57">
        <f>SUM(H6:H23)</f>
        <v>14761</v>
      </c>
      <c r="I24" s="57">
        <f>SUM(I6:I23)</f>
        <v>9057771</v>
      </c>
      <c r="J24" s="64">
        <f t="shared" si="0"/>
        <v>1.6296503852879478</v>
      </c>
    </row>
    <row r="25" spans="1:14">
      <c r="A25" s="37" t="s">
        <v>59</v>
      </c>
      <c r="B25" s="38" t="s">
        <v>60</v>
      </c>
      <c r="C25" s="38" t="s">
        <v>110</v>
      </c>
      <c r="D25" s="39">
        <v>1129</v>
      </c>
      <c r="E25" s="7">
        <v>626858</v>
      </c>
    </row>
    <row r="26" spans="1:14">
      <c r="A26" s="37" t="s">
        <v>61</v>
      </c>
      <c r="B26" s="38" t="s">
        <v>62</v>
      </c>
      <c r="C26" s="38" t="s">
        <v>110</v>
      </c>
      <c r="D26" s="39">
        <v>212</v>
      </c>
      <c r="E26" s="7">
        <v>221315</v>
      </c>
    </row>
    <row r="27" spans="1:14">
      <c r="A27" s="37" t="s">
        <v>63</v>
      </c>
      <c r="B27" s="38" t="s">
        <v>64</v>
      </c>
      <c r="C27" s="38" t="s">
        <v>110</v>
      </c>
      <c r="D27" s="39">
        <v>57</v>
      </c>
      <c r="E27" s="7">
        <v>36184</v>
      </c>
    </row>
    <row r="28" spans="1:14">
      <c r="A28" s="37" t="s">
        <v>65</v>
      </c>
      <c r="B28" s="38" t="s">
        <v>66</v>
      </c>
      <c r="C28" s="44" t="s">
        <v>111</v>
      </c>
      <c r="D28" s="39">
        <v>113</v>
      </c>
      <c r="E28" s="7">
        <v>63925</v>
      </c>
    </row>
    <row r="29" spans="1:14">
      <c r="A29" s="37" t="s">
        <v>67</v>
      </c>
      <c r="B29" s="38" t="s">
        <v>68</v>
      </c>
      <c r="C29" s="38" t="s">
        <v>112</v>
      </c>
      <c r="D29" s="39">
        <v>188</v>
      </c>
      <c r="E29" s="7">
        <v>172847</v>
      </c>
    </row>
    <row r="30" spans="1:14">
      <c r="A30" s="37" t="s">
        <v>69</v>
      </c>
      <c r="B30" s="38" t="s">
        <v>70</v>
      </c>
      <c r="C30" s="38" t="s">
        <v>112</v>
      </c>
      <c r="D30" s="39">
        <v>60</v>
      </c>
      <c r="E30" s="7">
        <v>39551</v>
      </c>
    </row>
    <row r="31" spans="1:14">
      <c r="A31" s="37" t="s">
        <v>71</v>
      </c>
      <c r="B31" s="38" t="s">
        <v>72</v>
      </c>
      <c r="C31" s="44" t="s">
        <v>113</v>
      </c>
      <c r="D31" s="39">
        <v>81</v>
      </c>
      <c r="E31" s="7">
        <v>33751</v>
      </c>
    </row>
    <row r="32" spans="1:14">
      <c r="A32" s="37" t="s">
        <v>73</v>
      </c>
      <c r="B32" s="38" t="s">
        <v>74</v>
      </c>
      <c r="C32" s="44" t="s">
        <v>113</v>
      </c>
      <c r="D32" s="39">
        <v>672</v>
      </c>
      <c r="E32" s="7">
        <v>321284</v>
      </c>
    </row>
    <row r="33" spans="1:5">
      <c r="A33" s="37" t="s">
        <v>75</v>
      </c>
      <c r="B33" s="38" t="s">
        <v>76</v>
      </c>
      <c r="C33" s="38" t="s">
        <v>114</v>
      </c>
      <c r="D33" s="39">
        <v>311</v>
      </c>
      <c r="E33" s="7">
        <v>240461</v>
      </c>
    </row>
    <row r="34" spans="1:5">
      <c r="A34" s="37" t="s">
        <v>77</v>
      </c>
      <c r="B34" s="38" t="s">
        <v>78</v>
      </c>
      <c r="C34" s="38" t="s">
        <v>114</v>
      </c>
      <c r="D34" s="39">
        <v>125</v>
      </c>
      <c r="E34" s="7">
        <v>110566</v>
      </c>
    </row>
    <row r="35" spans="1:5">
      <c r="A35" s="37" t="s">
        <v>79</v>
      </c>
      <c r="B35" s="38" t="s">
        <v>80</v>
      </c>
      <c r="C35" s="44" t="s">
        <v>115</v>
      </c>
      <c r="D35" s="39">
        <v>532</v>
      </c>
      <c r="E35" s="7">
        <v>221603</v>
      </c>
    </row>
    <row r="36" spans="1:5">
      <c r="A36" s="37" t="s">
        <v>81</v>
      </c>
      <c r="B36" s="38" t="s">
        <v>82</v>
      </c>
      <c r="C36" s="44" t="s">
        <v>115</v>
      </c>
      <c r="D36" s="39">
        <v>227</v>
      </c>
      <c r="E36" s="7">
        <v>133993</v>
      </c>
    </row>
    <row r="37" spans="1:5">
      <c r="A37" s="37" t="s">
        <v>83</v>
      </c>
      <c r="B37" s="38" t="s">
        <v>84</v>
      </c>
      <c r="C37" s="38" t="s">
        <v>116</v>
      </c>
      <c r="D37" s="39">
        <v>395</v>
      </c>
      <c r="E37" s="7">
        <v>217691</v>
      </c>
    </row>
    <row r="38" spans="1:5">
      <c r="A38" s="37" t="s">
        <v>85</v>
      </c>
      <c r="B38" s="38" t="s">
        <v>86</v>
      </c>
      <c r="C38" s="44" t="s">
        <v>117</v>
      </c>
      <c r="D38" s="39">
        <v>3480</v>
      </c>
      <c r="E38" s="7">
        <v>1330808</v>
      </c>
    </row>
    <row r="39" spans="1:5">
      <c r="A39" s="37" t="s">
        <v>87</v>
      </c>
      <c r="B39" s="38" t="s">
        <v>88</v>
      </c>
      <c r="C39" s="44" t="s">
        <v>117</v>
      </c>
      <c r="D39" s="39">
        <v>2613</v>
      </c>
      <c r="E39" s="7">
        <v>1493802</v>
      </c>
    </row>
    <row r="40" spans="1:5">
      <c r="A40" s="37" t="s">
        <v>89</v>
      </c>
      <c r="B40" s="38" t="s">
        <v>90</v>
      </c>
      <c r="C40" s="38" t="s">
        <v>118</v>
      </c>
      <c r="D40" s="39">
        <v>139</v>
      </c>
      <c r="E40" s="7">
        <v>104224</v>
      </c>
    </row>
    <row r="41" spans="1:5">
      <c r="A41" s="37" t="s">
        <v>91</v>
      </c>
      <c r="B41" s="38" t="s">
        <v>92</v>
      </c>
      <c r="C41" s="44" t="s">
        <v>119</v>
      </c>
      <c r="D41" s="39">
        <v>269</v>
      </c>
      <c r="E41" s="7">
        <v>253396</v>
      </c>
    </row>
    <row r="42" spans="1:5">
      <c r="A42" s="37" t="s">
        <v>93</v>
      </c>
      <c r="B42" s="38" t="s">
        <v>94</v>
      </c>
      <c r="C42" s="44" t="s">
        <v>119</v>
      </c>
      <c r="D42" s="39">
        <v>237</v>
      </c>
      <c r="E42" s="7">
        <v>217822</v>
      </c>
    </row>
    <row r="43" spans="1:5">
      <c r="A43" s="37" t="s">
        <v>95</v>
      </c>
      <c r="B43" s="38" t="s">
        <v>96</v>
      </c>
      <c r="C43" s="44" t="s">
        <v>119</v>
      </c>
      <c r="D43" s="39">
        <v>55</v>
      </c>
      <c r="E43" s="7">
        <v>47004</v>
      </c>
    </row>
    <row r="44" spans="1:5">
      <c r="A44" s="37" t="s">
        <v>97</v>
      </c>
      <c r="B44" s="38" t="s">
        <v>98</v>
      </c>
      <c r="C44" s="44" t="s">
        <v>119</v>
      </c>
      <c r="D44" s="39">
        <v>40</v>
      </c>
      <c r="E44" s="7">
        <v>34846</v>
      </c>
    </row>
    <row r="45" spans="1:5">
      <c r="A45" s="37" t="s">
        <v>99</v>
      </c>
      <c r="B45" s="38" t="s">
        <v>100</v>
      </c>
      <c r="C45" s="44" t="s">
        <v>119</v>
      </c>
      <c r="D45" s="39">
        <v>75</v>
      </c>
      <c r="E45" s="7">
        <v>94819</v>
      </c>
    </row>
    <row r="46" spans="1:5">
      <c r="A46" s="37" t="s">
        <v>101</v>
      </c>
      <c r="B46" s="38" t="s">
        <v>102</v>
      </c>
      <c r="C46" s="44" t="s">
        <v>119</v>
      </c>
      <c r="D46" s="39">
        <v>211</v>
      </c>
      <c r="E46" s="7">
        <v>154355</v>
      </c>
    </row>
    <row r="47" spans="1:5">
      <c r="A47" s="40" t="s">
        <v>103</v>
      </c>
      <c r="B47" s="41" t="s">
        <v>104</v>
      </c>
      <c r="C47" s="41" t="s">
        <v>120</v>
      </c>
      <c r="D47" s="42">
        <v>232</v>
      </c>
      <c r="E47" s="8">
        <v>449594</v>
      </c>
    </row>
  </sheetData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zoomScaleNormal="100" workbookViewId="0"/>
  </sheetViews>
  <sheetFormatPr defaultRowHeight="13.5"/>
  <cols>
    <col min="1" max="1" width="9" style="47"/>
    <col min="2" max="2" width="11.625" style="47" bestFit="1" customWidth="1"/>
    <col min="3" max="3" width="33.875" style="47" bestFit="1" customWidth="1"/>
    <col min="4" max="4" width="20.5" style="47" bestFit="1" customWidth="1"/>
    <col min="5" max="16384" width="9" style="47"/>
  </cols>
  <sheetData>
    <row r="1" spans="1:4" ht="27" customHeight="1">
      <c r="B1" s="50" t="s">
        <v>122</v>
      </c>
      <c r="C1" s="51" t="s">
        <v>126</v>
      </c>
    </row>
    <row r="2" spans="1:4">
      <c r="C2" s="52"/>
      <c r="D2" s="53" t="s">
        <v>130</v>
      </c>
    </row>
    <row r="3" spans="1:4">
      <c r="A3" s="55" t="s">
        <v>124</v>
      </c>
      <c r="B3" s="50" t="s">
        <v>123</v>
      </c>
      <c r="C3" s="54" t="s">
        <v>125</v>
      </c>
    </row>
    <row r="4" spans="1:4">
      <c r="A4" s="48">
        <v>1</v>
      </c>
      <c r="B4" s="49">
        <v>0.1829144366912811</v>
      </c>
      <c r="C4" s="56">
        <v>0.43199369911206598</v>
      </c>
      <c r="D4" s="70">
        <f>B4-C4</f>
        <v>-0.24907926242078487</v>
      </c>
    </row>
    <row r="5" spans="1:4">
      <c r="A5" s="48"/>
      <c r="B5" s="49">
        <v>5.4196870130749947E-2</v>
      </c>
      <c r="C5" s="56">
        <v>0.10013501114126203</v>
      </c>
      <c r="D5" s="70">
        <f t="shared" ref="D5:D53" si="0">B5-C5</f>
        <v>-4.5938141010512079E-2</v>
      </c>
    </row>
    <row r="6" spans="1:4">
      <c r="A6" s="48"/>
      <c r="B6" s="49">
        <v>0.16259061039224984</v>
      </c>
      <c r="C6" s="56">
        <v>0.3562907474697693</v>
      </c>
      <c r="D6" s="70">
        <f t="shared" si="0"/>
        <v>-0.19370013707751946</v>
      </c>
    </row>
    <row r="7" spans="1:4">
      <c r="A7" s="48"/>
      <c r="B7" s="49">
        <v>0.43357496104599957</v>
      </c>
      <c r="C7" s="56">
        <v>0.38818601176823747</v>
      </c>
      <c r="D7" s="70">
        <f t="shared" si="0"/>
        <v>4.5388949277762103E-2</v>
      </c>
    </row>
    <row r="8" spans="1:4">
      <c r="A8" s="48">
        <v>5</v>
      </c>
      <c r="B8" s="49">
        <v>0.58261635390556188</v>
      </c>
      <c r="C8" s="56">
        <v>1.2653775415607218</v>
      </c>
      <c r="D8" s="70">
        <f t="shared" si="0"/>
        <v>-0.68276118765515992</v>
      </c>
    </row>
    <row r="9" spans="1:4">
      <c r="A9" s="48"/>
      <c r="B9" s="49">
        <v>0.60294018020459317</v>
      </c>
      <c r="C9" s="56">
        <v>0.60740109238796158</v>
      </c>
      <c r="D9" s="70">
        <f t="shared" si="0"/>
        <v>-4.4609121833684151E-3</v>
      </c>
    </row>
    <row r="10" spans="1:4">
      <c r="A10" s="48"/>
      <c r="B10" s="49">
        <v>0.90779757469006161</v>
      </c>
      <c r="C10" s="56">
        <v>0.99336801515516349</v>
      </c>
      <c r="D10" s="70">
        <f t="shared" si="0"/>
        <v>-8.5570440465101871E-2</v>
      </c>
    </row>
    <row r="11" spans="1:4">
      <c r="A11" s="48"/>
      <c r="B11" s="49">
        <v>1.4226678409321862</v>
      </c>
      <c r="C11" s="56">
        <v>1.6974374821355054</v>
      </c>
      <c r="D11" s="70">
        <f t="shared" si="0"/>
        <v>-0.27476964120331915</v>
      </c>
    </row>
    <row r="12" spans="1:4">
      <c r="A12" s="48"/>
      <c r="B12" s="49">
        <v>1.869792019510873</v>
      </c>
      <c r="C12" s="56">
        <v>2.2039969877798855</v>
      </c>
      <c r="D12" s="70">
        <f t="shared" si="0"/>
        <v>-0.33420496826901247</v>
      </c>
    </row>
    <row r="13" spans="1:4">
      <c r="A13" s="48">
        <v>10</v>
      </c>
      <c r="B13" s="49">
        <v>2.4253099383510603</v>
      </c>
      <c r="C13" s="56">
        <v>3.0494036557117639</v>
      </c>
      <c r="D13" s="70">
        <f t="shared" si="0"/>
        <v>-0.62409371736070351</v>
      </c>
    </row>
    <row r="14" spans="1:4">
      <c r="A14" s="48"/>
      <c r="B14" s="49">
        <v>3.1976153377142471</v>
      </c>
      <c r="C14" s="56">
        <v>3.6810601636981106</v>
      </c>
      <c r="D14" s="70">
        <f t="shared" si="0"/>
        <v>-0.48344482598386351</v>
      </c>
    </row>
    <row r="15" spans="1:4">
      <c r="A15" s="48"/>
      <c r="B15" s="49">
        <v>4.4441433507214958</v>
      </c>
      <c r="C15" s="56">
        <v>5.331201241453333</v>
      </c>
      <c r="D15" s="70">
        <f t="shared" si="0"/>
        <v>-0.88705789073183716</v>
      </c>
    </row>
    <row r="16" spans="1:4">
      <c r="A16" s="48"/>
      <c r="B16" s="49">
        <v>5.4129124043086518</v>
      </c>
      <c r="C16" s="56">
        <v>5.7820516769523103</v>
      </c>
      <c r="D16" s="70">
        <f t="shared" si="0"/>
        <v>-0.36913927264365842</v>
      </c>
    </row>
    <row r="17" spans="1:4">
      <c r="A17" s="48"/>
      <c r="B17" s="49">
        <v>6.0903732809430258</v>
      </c>
      <c r="C17" s="56">
        <v>5.9497640203091908</v>
      </c>
      <c r="D17" s="70">
        <f t="shared" si="0"/>
        <v>0.14060926063383494</v>
      </c>
    </row>
    <row r="18" spans="1:4">
      <c r="A18" s="48">
        <v>15</v>
      </c>
      <c r="B18" s="49">
        <v>7.0726915520628681</v>
      </c>
      <c r="C18" s="56">
        <v>6.2301420515047248</v>
      </c>
      <c r="D18" s="70">
        <f t="shared" si="0"/>
        <v>0.84254950055814337</v>
      </c>
    </row>
    <row r="19" spans="1:4">
      <c r="A19" s="48"/>
      <c r="B19" s="49">
        <v>6.584919720886119</v>
      </c>
      <c r="C19" s="56">
        <v>5.8509207176909195</v>
      </c>
      <c r="D19" s="70">
        <f t="shared" si="0"/>
        <v>0.73399900319519951</v>
      </c>
    </row>
    <row r="20" spans="1:4">
      <c r="A20" s="48"/>
      <c r="B20" s="49">
        <v>10.331278368674209</v>
      </c>
      <c r="C20" s="56">
        <v>9.3398695992645422</v>
      </c>
      <c r="D20" s="70">
        <f t="shared" si="0"/>
        <v>0.99140876940966649</v>
      </c>
    </row>
    <row r="21" spans="1:4">
      <c r="A21" s="48"/>
      <c r="B21" s="49">
        <v>12.73626448072624</v>
      </c>
      <c r="C21" s="56">
        <v>9.9424350648741289</v>
      </c>
      <c r="D21" s="70">
        <f t="shared" si="0"/>
        <v>2.7938294158521106</v>
      </c>
    </row>
    <row r="22" spans="1:4">
      <c r="A22" s="48"/>
      <c r="B22" s="49">
        <v>9.8367319287311155</v>
      </c>
      <c r="C22" s="56">
        <v>8.1312168302775607</v>
      </c>
      <c r="D22" s="70">
        <f t="shared" si="0"/>
        <v>1.7055150984535548</v>
      </c>
    </row>
    <row r="23" spans="1:4">
      <c r="A23" s="48">
        <v>20</v>
      </c>
      <c r="B23" s="49">
        <v>7.7366032111645557</v>
      </c>
      <c r="C23" s="56">
        <v>6.8552627351696138</v>
      </c>
      <c r="D23" s="70">
        <f t="shared" si="0"/>
        <v>0.88134047599494192</v>
      </c>
    </row>
    <row r="24" spans="1:4">
      <c r="A24" s="48"/>
      <c r="B24" s="49">
        <v>5.5822776234672444</v>
      </c>
      <c r="C24" s="56">
        <v>4.839689588089608</v>
      </c>
      <c r="D24" s="70">
        <f t="shared" si="0"/>
        <v>0.7425880353776364</v>
      </c>
    </row>
    <row r="25" spans="1:4">
      <c r="A25" s="48"/>
      <c r="B25" s="49">
        <v>3.7192602127227152</v>
      </c>
      <c r="C25" s="56">
        <v>4.1799246194234767</v>
      </c>
      <c r="D25" s="70">
        <f t="shared" si="0"/>
        <v>-0.46066440670076148</v>
      </c>
    </row>
    <row r="26" spans="1:4">
      <c r="A26" s="48"/>
      <c r="B26" s="49">
        <v>2.7979134204999663</v>
      </c>
      <c r="C26" s="56">
        <v>2.6437188575423249</v>
      </c>
      <c r="D26" s="70">
        <f t="shared" si="0"/>
        <v>0.15419456295764133</v>
      </c>
    </row>
    <row r="27" spans="1:4">
      <c r="A27" s="48"/>
      <c r="B27" s="49">
        <v>1.5378361899600299</v>
      </c>
      <c r="C27" s="56">
        <v>1.9365581223018333</v>
      </c>
      <c r="D27" s="70">
        <f t="shared" si="0"/>
        <v>-0.39872193234180342</v>
      </c>
    </row>
    <row r="28" spans="1:4">
      <c r="A28" s="48">
        <v>25</v>
      </c>
      <c r="B28" s="49">
        <v>1.1923311428764989</v>
      </c>
      <c r="C28" s="56">
        <v>1.6836923786216276</v>
      </c>
      <c r="D28" s="70">
        <f t="shared" si="0"/>
        <v>-0.49136123574512869</v>
      </c>
    </row>
    <row r="29" spans="1:4">
      <c r="A29" s="48"/>
      <c r="B29" s="49">
        <v>0.79262922566221794</v>
      </c>
      <c r="C29" s="56">
        <v>1.3381106676245182</v>
      </c>
      <c r="D29" s="70">
        <f t="shared" si="0"/>
        <v>-0.54548144196230031</v>
      </c>
    </row>
    <row r="30" spans="1:4">
      <c r="A30" s="48"/>
      <c r="B30" s="49">
        <v>0.60971478897093689</v>
      </c>
      <c r="C30" s="56">
        <v>1.3979708694335504</v>
      </c>
      <c r="D30" s="70">
        <f t="shared" si="0"/>
        <v>-0.78825608046261353</v>
      </c>
    </row>
    <row r="31" spans="1:4">
      <c r="A31" s="48"/>
      <c r="B31" s="49">
        <v>0.40647652598062467</v>
      </c>
      <c r="C31" s="56">
        <v>0.77421917599815671</v>
      </c>
      <c r="D31" s="70">
        <f t="shared" si="0"/>
        <v>-0.36774265001753204</v>
      </c>
    </row>
    <row r="32" spans="1:4">
      <c r="A32" s="48"/>
      <c r="B32" s="49">
        <v>0.29130817695278094</v>
      </c>
      <c r="C32" s="56">
        <v>0.43741445881111368</v>
      </c>
      <c r="D32" s="70">
        <f t="shared" si="0"/>
        <v>-0.14610628185833274</v>
      </c>
    </row>
    <row r="33" spans="1:4">
      <c r="A33" s="48">
        <v>30</v>
      </c>
      <c r="B33" s="49">
        <v>0.24388591558837475</v>
      </c>
      <c r="C33" s="56">
        <v>0.62027401664272586</v>
      </c>
      <c r="D33" s="70">
        <f t="shared" si="0"/>
        <v>-0.37638810105435111</v>
      </c>
    </row>
    <row r="34" spans="1:4">
      <c r="A34" s="48"/>
      <c r="B34" s="49">
        <v>0.10161913149515617</v>
      </c>
      <c r="C34" s="56">
        <v>0.19843734181400702</v>
      </c>
      <c r="D34" s="70">
        <f t="shared" si="0"/>
        <v>-9.681821031885085E-2</v>
      </c>
    </row>
    <row r="35" spans="1:4">
      <c r="A35" s="48"/>
      <c r="B35" s="49">
        <v>0.10161913149515617</v>
      </c>
      <c r="C35" s="56">
        <v>0.18366549562800824</v>
      </c>
      <c r="D35" s="70">
        <f t="shared" si="0"/>
        <v>-8.2046364132852073E-2</v>
      </c>
    </row>
    <row r="36" spans="1:4">
      <c r="A36" s="48"/>
      <c r="B36" s="49">
        <v>8.8069913962468674E-2</v>
      </c>
      <c r="C36" s="56">
        <v>0.25250141563525946</v>
      </c>
      <c r="D36" s="70">
        <f t="shared" si="0"/>
        <v>-0.1644315016727908</v>
      </c>
    </row>
    <row r="37" spans="1:4">
      <c r="A37" s="48"/>
      <c r="B37" s="49">
        <v>6.7746087663437426E-2</v>
      </c>
      <c r="C37" s="56">
        <v>8.8498594190557486E-2</v>
      </c>
      <c r="D37" s="70">
        <f t="shared" si="0"/>
        <v>-2.075250652712006E-2</v>
      </c>
    </row>
    <row r="38" spans="1:4">
      <c r="A38" s="48">
        <v>35</v>
      </c>
      <c r="B38" s="49">
        <v>2.7098435065374973E-2</v>
      </c>
      <c r="C38" s="56">
        <v>9.5332505094244485E-2</v>
      </c>
      <c r="D38" s="70">
        <f t="shared" si="0"/>
        <v>-6.8234070028869512E-2</v>
      </c>
    </row>
    <row r="39" spans="1:4">
      <c r="A39" s="48"/>
      <c r="B39" s="49">
        <v>1.3549217532687487E-2</v>
      </c>
      <c r="C39" s="56">
        <v>5.0796161660523323E-2</v>
      </c>
      <c r="D39" s="70">
        <f t="shared" si="0"/>
        <v>-3.7246944127835836E-2</v>
      </c>
    </row>
    <row r="40" spans="1:4">
      <c r="A40" s="48"/>
      <c r="B40" s="49">
        <v>4.064765259806246E-2</v>
      </c>
      <c r="C40" s="56">
        <v>0.15900159100953204</v>
      </c>
      <c r="D40" s="70">
        <f t="shared" si="0"/>
        <v>-0.11835393841146957</v>
      </c>
    </row>
    <row r="41" spans="1:4">
      <c r="A41" s="48"/>
      <c r="B41" s="49">
        <v>2.032382629903123E-2</v>
      </c>
      <c r="C41" s="56">
        <v>7.2446079725354065E-2</v>
      </c>
      <c r="D41" s="70">
        <f t="shared" si="0"/>
        <v>-5.2122253426322832E-2</v>
      </c>
    </row>
    <row r="42" spans="1:4">
      <c r="A42" s="48"/>
      <c r="B42" s="49">
        <v>3.3873043831718713E-2</v>
      </c>
      <c r="C42" s="56">
        <v>0.13732959245712881</v>
      </c>
      <c r="D42" s="70">
        <f t="shared" si="0"/>
        <v>-0.10345654862541009</v>
      </c>
    </row>
    <row r="43" spans="1:4">
      <c r="A43" s="48">
        <v>40</v>
      </c>
      <c r="B43" s="49">
        <v>2.032382629903123E-2</v>
      </c>
      <c r="C43" s="56">
        <v>5.6824134767814297E-2</v>
      </c>
      <c r="D43" s="70">
        <f t="shared" si="0"/>
        <v>-3.6500308468783063E-2</v>
      </c>
    </row>
    <row r="44" spans="1:4">
      <c r="A44" s="48"/>
      <c r="B44" s="49">
        <v>2.7098435065374973E-2</v>
      </c>
      <c r="C44" s="56">
        <v>7.0249071211890876E-2</v>
      </c>
      <c r="D44" s="70">
        <f t="shared" si="0"/>
        <v>-4.3150636146515903E-2</v>
      </c>
    </row>
    <row r="45" spans="1:4">
      <c r="A45" s="48"/>
      <c r="B45" s="49">
        <v>2.032382629903123E-2</v>
      </c>
      <c r="C45" s="56">
        <v>3.2833685020299146E-2</v>
      </c>
      <c r="D45" s="70">
        <f t="shared" si="0"/>
        <v>-1.2509858721267916E-2</v>
      </c>
    </row>
    <row r="46" spans="1:4">
      <c r="A46" s="48"/>
      <c r="B46" s="49">
        <v>4.7422261364406207E-2</v>
      </c>
      <c r="C46" s="56">
        <v>0.14145864363318525</v>
      </c>
      <c r="D46" s="70">
        <f t="shared" si="0"/>
        <v>-9.4036382268779042E-2</v>
      </c>
    </row>
    <row r="47" spans="1:4">
      <c r="A47" s="48"/>
      <c r="B47" s="49">
        <v>2.032382629903123E-2</v>
      </c>
      <c r="C47" s="56">
        <v>2.9455370421707504E-2</v>
      </c>
      <c r="D47" s="70">
        <f t="shared" si="0"/>
        <v>-9.1315441226762738E-3</v>
      </c>
    </row>
    <row r="48" spans="1:4">
      <c r="A48" s="48">
        <v>45</v>
      </c>
      <c r="B48" s="49">
        <v>6.7746087663437433E-3</v>
      </c>
      <c r="C48" s="56">
        <v>3.9005181296811325E-2</v>
      </c>
      <c r="D48" s="70">
        <f t="shared" si="0"/>
        <v>-3.2230572530467586E-2</v>
      </c>
    </row>
    <row r="49" spans="1:4">
      <c r="A49" s="48"/>
      <c r="B49" s="49">
        <v>6.7746087663437433E-3</v>
      </c>
      <c r="C49" s="56">
        <v>1.9739955889809976E-2</v>
      </c>
      <c r="D49" s="70">
        <f t="shared" si="0"/>
        <v>-1.2965347123466232E-2</v>
      </c>
    </row>
    <row r="50" spans="1:4">
      <c r="A50" s="48"/>
      <c r="B50" s="49">
        <v>2.032382629903123E-2</v>
      </c>
      <c r="C50" s="67">
        <v>5.1039047023820762E-2</v>
      </c>
      <c r="D50" s="70">
        <f t="shared" si="0"/>
        <v>-3.0715220724789532E-2</v>
      </c>
    </row>
    <row r="51" spans="1:4">
      <c r="A51" s="65"/>
      <c r="B51" s="68">
        <v>2.7098435065374973E-2</v>
      </c>
      <c r="C51" s="68">
        <v>1.897817906855892E-2</v>
      </c>
      <c r="D51" s="70">
        <f t="shared" si="0"/>
        <v>8.1202559968160531E-3</v>
      </c>
    </row>
    <row r="52" spans="1:4">
      <c r="A52" s="65"/>
      <c r="B52" s="68">
        <v>6.7746087663437433E-3</v>
      </c>
      <c r="C52" s="68">
        <v>3.2690161851077933E-2</v>
      </c>
      <c r="D52" s="70">
        <f t="shared" si="0"/>
        <v>-2.5915553084734189E-2</v>
      </c>
    </row>
    <row r="53" spans="1:4">
      <c r="A53" s="66">
        <v>50</v>
      </c>
      <c r="B53" s="69">
        <v>4.064765259806246E-2</v>
      </c>
      <c r="C53" s="69">
        <v>0.23063069269470379</v>
      </c>
      <c r="D53" s="70">
        <f t="shared" si="0"/>
        <v>-0.18998304009664133</v>
      </c>
    </row>
  </sheetData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showGridLines="0" zoomScaleNormal="100" zoomScaleSheetLayoutView="100" workbookViewId="0">
      <selection activeCell="B2" sqref="B2:H2"/>
    </sheetView>
  </sheetViews>
  <sheetFormatPr defaultRowHeight="21.75" customHeight="1"/>
  <cols>
    <col min="1" max="1" width="0.625" style="47" customWidth="1"/>
    <col min="2" max="2" width="14.25" style="47" customWidth="1"/>
    <col min="3" max="8" width="11.625" style="47" bestFit="1" customWidth="1"/>
    <col min="9" max="9" width="0.625" style="47" customWidth="1"/>
    <col min="10" max="16384" width="9" style="47"/>
  </cols>
  <sheetData>
    <row r="1" spans="2:8" ht="3" customHeight="1"/>
    <row r="2" spans="2:8" ht="21.75" customHeight="1">
      <c r="B2" s="116" t="s">
        <v>136</v>
      </c>
      <c r="C2" s="116"/>
      <c r="D2" s="116"/>
      <c r="E2" s="116"/>
      <c r="F2" s="116"/>
      <c r="G2" s="116"/>
      <c r="H2" s="116"/>
    </row>
    <row r="3" spans="2:8" ht="21.75" customHeight="1">
      <c r="H3" s="47" t="s">
        <v>137</v>
      </c>
    </row>
    <row r="4" spans="2:8" ht="21.75" customHeight="1">
      <c r="B4" s="71"/>
      <c r="C4" s="72" t="s">
        <v>138</v>
      </c>
      <c r="D4" s="72" t="s">
        <v>139</v>
      </c>
      <c r="E4" s="72" t="s">
        <v>140</v>
      </c>
      <c r="F4" s="72" t="s">
        <v>141</v>
      </c>
      <c r="G4" s="72" t="s">
        <v>142</v>
      </c>
      <c r="H4" s="72" t="s">
        <v>248</v>
      </c>
    </row>
    <row r="5" spans="2:8" ht="21.75" customHeight="1">
      <c r="B5" s="73" t="s">
        <v>1</v>
      </c>
      <c r="C5" s="49">
        <v>100</v>
      </c>
      <c r="D5" s="49">
        <v>100</v>
      </c>
      <c r="E5" s="49">
        <v>100</v>
      </c>
      <c r="F5" s="49">
        <v>100</v>
      </c>
      <c r="G5" s="49">
        <v>100</v>
      </c>
      <c r="H5" s="49">
        <v>100</v>
      </c>
    </row>
    <row r="6" spans="2:8" ht="21.75" customHeight="1">
      <c r="B6" s="73" t="s">
        <v>2</v>
      </c>
      <c r="C6" s="49">
        <v>0.19580200501253101</v>
      </c>
      <c r="D6" s="49">
        <v>0.166919575113809</v>
      </c>
      <c r="E6" s="49">
        <v>0.16580310880829016</v>
      </c>
      <c r="F6" s="49">
        <v>0.23952915411990144</v>
      </c>
      <c r="G6" s="49">
        <v>0.21001287175665606</v>
      </c>
      <c r="H6" s="49">
        <v>0.19755747126436785</v>
      </c>
    </row>
    <row r="7" spans="2:8" ht="21.75" customHeight="1">
      <c r="B7" s="73" t="s">
        <v>3</v>
      </c>
      <c r="C7" s="49">
        <v>6.4458020050125304</v>
      </c>
      <c r="D7" s="49">
        <v>6.50986342943854</v>
      </c>
      <c r="E7" s="49">
        <v>7.0051813471502591</v>
      </c>
      <c r="F7" s="49">
        <v>6.9600328497125652</v>
      </c>
      <c r="G7" s="49">
        <v>7.4520696429781177</v>
      </c>
      <c r="H7" s="49">
        <v>7.0462164750957861</v>
      </c>
    </row>
    <row r="8" spans="2:8" ht="21.75" customHeight="1">
      <c r="B8" s="73" t="s">
        <v>4</v>
      </c>
      <c r="C8" s="49">
        <v>28.524436090225599</v>
      </c>
      <c r="D8" s="49">
        <v>26.896813353565999</v>
      </c>
      <c r="E8" s="49">
        <v>26.30742659758204</v>
      </c>
      <c r="F8" s="49">
        <v>27.62113331508349</v>
      </c>
      <c r="G8" s="49">
        <v>26.827450714721223</v>
      </c>
      <c r="H8" s="49">
        <v>27.801724137931032</v>
      </c>
    </row>
    <row r="9" spans="2:8" ht="21.75" customHeight="1">
      <c r="B9" s="73" t="s">
        <v>5</v>
      </c>
      <c r="C9" s="49">
        <v>37.672305764411</v>
      </c>
      <c r="D9" s="49">
        <v>38.459787556904402</v>
      </c>
      <c r="E9" s="49">
        <v>38.480138169257337</v>
      </c>
      <c r="F9" s="49">
        <v>36.908020804817959</v>
      </c>
      <c r="G9" s="49">
        <v>36.962265429171467</v>
      </c>
      <c r="H9" s="49">
        <v>36.344588122605366</v>
      </c>
    </row>
    <row r="10" spans="2:8" ht="21.75" customHeight="1">
      <c r="B10" s="73" t="s">
        <v>6</v>
      </c>
      <c r="C10" s="49">
        <v>22.532894736842099</v>
      </c>
      <c r="D10" s="49">
        <v>22.7693474962064</v>
      </c>
      <c r="E10" s="49">
        <v>22.867012089810018</v>
      </c>
      <c r="F10" s="49">
        <v>22.324117163974815</v>
      </c>
      <c r="G10" s="49">
        <v>22.532348756859292</v>
      </c>
      <c r="H10" s="49">
        <v>22.778975095785441</v>
      </c>
    </row>
    <row r="11" spans="2:8" ht="21.75" customHeight="1">
      <c r="B11" s="74" t="s">
        <v>7</v>
      </c>
      <c r="C11" s="75">
        <v>4.6287593984962401</v>
      </c>
      <c r="D11" s="75">
        <v>5.1972685887708598</v>
      </c>
      <c r="E11" s="75">
        <v>5.1744386873920547</v>
      </c>
      <c r="F11" s="75">
        <v>5.947166712291267</v>
      </c>
      <c r="G11" s="75">
        <v>6.0158525845132438</v>
      </c>
      <c r="H11" s="75">
        <v>5.8309386973180075</v>
      </c>
    </row>
    <row r="12" spans="2:8" ht="6.75" customHeight="1"/>
    <row r="14" spans="2:8" ht="21.75" customHeight="1">
      <c r="B14" s="76"/>
    </row>
  </sheetData>
  <mergeCells count="1">
    <mergeCell ref="B2:H2"/>
  </mergeCells>
  <phoneticPr fontId="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showGridLines="0" zoomScaleNormal="100" zoomScaleSheetLayoutView="100" workbookViewId="0">
      <selection activeCell="B2" sqref="B2:H2"/>
    </sheetView>
  </sheetViews>
  <sheetFormatPr defaultRowHeight="21.75" customHeight="1"/>
  <cols>
    <col min="1" max="1" width="0.625" style="47" customWidth="1"/>
    <col min="2" max="2" width="10" style="47" customWidth="1"/>
    <col min="3" max="8" width="10.5" style="47" customWidth="1"/>
    <col min="9" max="9" width="0.625" style="47" customWidth="1"/>
    <col min="10" max="16384" width="9" style="47"/>
  </cols>
  <sheetData>
    <row r="1" spans="2:9" ht="3" customHeight="1"/>
    <row r="2" spans="2:9" ht="14.25">
      <c r="B2" s="116" t="s">
        <v>143</v>
      </c>
      <c r="C2" s="116"/>
      <c r="D2" s="116"/>
      <c r="E2" s="116"/>
      <c r="F2" s="116"/>
      <c r="G2" s="116"/>
      <c r="H2" s="116"/>
    </row>
    <row r="3" spans="2:9" ht="13.5"/>
    <row r="4" spans="2:9" ht="15" customHeight="1">
      <c r="B4" s="114"/>
      <c r="C4" s="117" t="s">
        <v>144</v>
      </c>
      <c r="D4" s="118"/>
      <c r="E4" s="118"/>
      <c r="F4" s="118" t="s">
        <v>145</v>
      </c>
      <c r="G4" s="118"/>
      <c r="H4" s="118"/>
    </row>
    <row r="5" spans="2:9" ht="15" customHeight="1">
      <c r="B5" s="115"/>
      <c r="C5" s="59" t="s">
        <v>0</v>
      </c>
      <c r="D5" s="59" t="s">
        <v>146</v>
      </c>
      <c r="E5" s="59" t="s">
        <v>147</v>
      </c>
      <c r="F5" s="59" t="s">
        <v>0</v>
      </c>
      <c r="G5" s="59" t="s">
        <v>146</v>
      </c>
      <c r="H5" s="59" t="s">
        <v>147</v>
      </c>
    </row>
    <row r="6" spans="2:9" ht="15" customHeight="1">
      <c r="B6" s="4" t="s">
        <v>1</v>
      </c>
      <c r="C6" s="77">
        <v>83.083333333333329</v>
      </c>
      <c r="D6" s="77">
        <v>83.076144286147311</v>
      </c>
      <c r="E6" s="77">
        <v>83.650717703349287</v>
      </c>
      <c r="F6" s="39">
        <v>413658.51233237545</v>
      </c>
      <c r="G6" s="39">
        <v>413861.98211579269</v>
      </c>
      <c r="H6" s="39">
        <v>397599.97607655503</v>
      </c>
      <c r="I6" s="78"/>
    </row>
    <row r="7" spans="2:9" ht="15" customHeight="1">
      <c r="B7" s="4" t="s">
        <v>2</v>
      </c>
      <c r="C7" s="77">
        <v>75.969696969696969</v>
      </c>
      <c r="D7" s="77">
        <v>75.969696969696969</v>
      </c>
      <c r="E7" s="77">
        <v>0</v>
      </c>
      <c r="F7" s="39">
        <v>279378.45454545453</v>
      </c>
      <c r="G7" s="39">
        <v>279378.45454545453</v>
      </c>
      <c r="H7" s="39">
        <v>0</v>
      </c>
    </row>
    <row r="8" spans="2:9" ht="15" customHeight="1">
      <c r="B8" s="4" t="s">
        <v>3</v>
      </c>
      <c r="C8" s="77">
        <v>82.360237892948177</v>
      </c>
      <c r="D8" s="77">
        <v>82.301029159519729</v>
      </c>
      <c r="E8" s="77">
        <v>88.63636363636364</v>
      </c>
      <c r="F8" s="39">
        <v>351228.84876805439</v>
      </c>
      <c r="G8" s="39">
        <v>350880.73927958834</v>
      </c>
      <c r="H8" s="39">
        <v>388128.45454545453</v>
      </c>
    </row>
    <row r="9" spans="2:9" ht="15" customHeight="1">
      <c r="B9" s="4" t="s">
        <v>4</v>
      </c>
      <c r="C9" s="77">
        <v>83.439707149009479</v>
      </c>
      <c r="D9" s="77">
        <v>83.502393385552651</v>
      </c>
      <c r="E9" s="77">
        <v>77.4375</v>
      </c>
      <c r="F9" s="39">
        <v>396027.26119724376</v>
      </c>
      <c r="G9" s="39">
        <v>396529.37032201915</v>
      </c>
      <c r="H9" s="39">
        <v>347950.3125</v>
      </c>
    </row>
    <row r="10" spans="2:9" ht="15" customHeight="1">
      <c r="B10" s="4" t="s">
        <v>5</v>
      </c>
      <c r="C10" s="77">
        <v>83.566957667600064</v>
      </c>
      <c r="D10" s="77">
        <v>83.559420772303596</v>
      </c>
      <c r="E10" s="77">
        <v>84.285714285714292</v>
      </c>
      <c r="F10" s="39">
        <v>419019.39878109045</v>
      </c>
      <c r="G10" s="39">
        <v>419250.35319573904</v>
      </c>
      <c r="H10" s="39">
        <v>396994.41269841272</v>
      </c>
    </row>
    <row r="11" spans="2:9" ht="15" customHeight="1">
      <c r="B11" s="4" t="s">
        <v>6</v>
      </c>
      <c r="C11" s="77">
        <v>82.658081471747707</v>
      </c>
      <c r="D11" s="77">
        <v>82.612016021361811</v>
      </c>
      <c r="E11" s="77">
        <v>85.533333333333331</v>
      </c>
      <c r="F11" s="39">
        <v>437129.56005256245</v>
      </c>
      <c r="G11" s="39">
        <v>437527.1839786382</v>
      </c>
      <c r="H11" s="39">
        <v>412311.2</v>
      </c>
    </row>
    <row r="12" spans="2:9" ht="15" customHeight="1">
      <c r="B12" s="5" t="s">
        <v>7</v>
      </c>
      <c r="C12" s="79">
        <v>81.145790554414788</v>
      </c>
      <c r="D12" s="79">
        <v>80.978880675818374</v>
      </c>
      <c r="E12" s="79">
        <v>87</v>
      </c>
      <c r="F12" s="42">
        <v>452608.41786447639</v>
      </c>
      <c r="G12" s="42">
        <v>452441.97676874342</v>
      </c>
      <c r="H12" s="42">
        <v>458446.18518518517</v>
      </c>
    </row>
    <row r="13" spans="2:9" ht="6" customHeight="1"/>
    <row r="14" spans="2:9" ht="21.75" customHeight="1">
      <c r="B14" s="76"/>
    </row>
  </sheetData>
  <mergeCells count="4">
    <mergeCell ref="B2:H2"/>
    <mergeCell ref="B4:B5"/>
    <mergeCell ref="C4:E4"/>
    <mergeCell ref="F4:H4"/>
  </mergeCells>
  <phoneticPr fontId="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showGridLines="0" zoomScaleNormal="100" zoomScaleSheetLayoutView="100" workbookViewId="0">
      <selection activeCell="B2" sqref="B2:F2"/>
    </sheetView>
  </sheetViews>
  <sheetFormatPr defaultRowHeight="13.5"/>
  <cols>
    <col min="1" max="1" width="1.25" style="47" customWidth="1"/>
    <col min="2" max="2" width="22.25" style="47" customWidth="1"/>
    <col min="3" max="6" width="13.25" style="47" customWidth="1"/>
    <col min="7" max="7" width="1" style="47" customWidth="1"/>
    <col min="8" max="16384" width="9" style="47"/>
  </cols>
  <sheetData>
    <row r="1" spans="2:8" ht="6.75" customHeight="1"/>
    <row r="2" spans="2:8" ht="14.25">
      <c r="B2" s="116" t="s">
        <v>148</v>
      </c>
      <c r="C2" s="116"/>
      <c r="D2" s="116"/>
      <c r="E2" s="116"/>
      <c r="F2" s="116"/>
      <c r="G2" s="80"/>
      <c r="H2" s="80"/>
    </row>
    <row r="3" spans="2:8">
      <c r="F3" s="81" t="s">
        <v>137</v>
      </c>
    </row>
    <row r="4" spans="2:8">
      <c r="B4" s="82"/>
      <c r="C4" s="119" t="s">
        <v>149</v>
      </c>
      <c r="D4" s="119"/>
      <c r="E4" s="119"/>
      <c r="F4" s="83" t="s">
        <v>150</v>
      </c>
    </row>
    <row r="5" spans="2:8">
      <c r="B5" s="84"/>
      <c r="C5" s="83" t="s">
        <v>0</v>
      </c>
      <c r="D5" s="83" t="s">
        <v>146</v>
      </c>
      <c r="E5" s="83" t="s">
        <v>147</v>
      </c>
      <c r="F5" s="85" t="s">
        <v>125</v>
      </c>
    </row>
    <row r="6" spans="2:8" ht="21" customHeight="1">
      <c r="B6" s="86" t="s">
        <v>1</v>
      </c>
      <c r="C6" s="49">
        <v>100</v>
      </c>
      <c r="D6" s="49">
        <v>100</v>
      </c>
      <c r="E6" s="49">
        <v>100</v>
      </c>
      <c r="F6" s="49">
        <v>100</v>
      </c>
    </row>
    <row r="7" spans="2:8" ht="21" customHeight="1">
      <c r="B7" s="87" t="s">
        <v>151</v>
      </c>
      <c r="C7" s="49">
        <v>1.4906609195402298</v>
      </c>
      <c r="D7" s="49">
        <v>1.2731130645650197</v>
      </c>
      <c r="E7" s="49">
        <v>18.660287081339714</v>
      </c>
      <c r="F7" s="49">
        <v>3.6607017510470046</v>
      </c>
    </row>
    <row r="8" spans="2:8" ht="21" customHeight="1">
      <c r="B8" s="87" t="s">
        <v>152</v>
      </c>
      <c r="C8" s="49">
        <v>2.3587164750957856</v>
      </c>
      <c r="D8" s="49">
        <v>2.0491057896332219</v>
      </c>
      <c r="E8" s="49">
        <v>26.794258373205743</v>
      </c>
      <c r="F8" s="49">
        <v>4.478246927897203</v>
      </c>
    </row>
    <row r="9" spans="2:8" ht="21" customHeight="1">
      <c r="B9" s="87" t="s">
        <v>153</v>
      </c>
      <c r="C9" s="49">
        <v>3.849377394636015</v>
      </c>
      <c r="D9" s="49">
        <v>3.3222188541982418</v>
      </c>
      <c r="E9" s="49">
        <v>45.454545454545453</v>
      </c>
      <c r="F9" s="49">
        <v>8.1389486789442085</v>
      </c>
    </row>
    <row r="10" spans="2:8" ht="21" customHeight="1">
      <c r="B10" s="87" t="s">
        <v>154</v>
      </c>
      <c r="C10" s="49">
        <v>7.5011973180076632</v>
      </c>
      <c r="D10" s="49">
        <v>7.1233707183995145</v>
      </c>
      <c r="E10" s="49">
        <v>37.320574162679428</v>
      </c>
      <c r="F10" s="49">
        <v>8.6840358217840912</v>
      </c>
    </row>
    <row r="11" spans="2:8" ht="21" customHeight="1">
      <c r="B11" s="87" t="s">
        <v>155</v>
      </c>
      <c r="C11" s="49">
        <v>9.0517241379310338</v>
      </c>
      <c r="D11" s="49">
        <v>9.039102758411639</v>
      </c>
      <c r="E11" s="49">
        <v>10.047846889952153</v>
      </c>
      <c r="F11" s="49">
        <v>10.248504351662254</v>
      </c>
    </row>
    <row r="12" spans="2:8" ht="21" customHeight="1">
      <c r="B12" s="87" t="s">
        <v>156</v>
      </c>
      <c r="C12" s="49">
        <v>7.3275862068965507</v>
      </c>
      <c r="D12" s="49">
        <v>7.3840557744771145</v>
      </c>
      <c r="E12" s="49">
        <v>2.8708133971291865</v>
      </c>
      <c r="F12" s="49">
        <v>6.9461936547708003</v>
      </c>
    </row>
    <row r="13" spans="2:8" ht="21" customHeight="1">
      <c r="B13" s="87" t="s">
        <v>157</v>
      </c>
      <c r="C13" s="49">
        <v>9.0996168582375478</v>
      </c>
      <c r="D13" s="49">
        <v>9.2027887238557131</v>
      </c>
      <c r="E13" s="49">
        <v>0.9569377990430622</v>
      </c>
      <c r="F13" s="49">
        <v>8.5165321893845292</v>
      </c>
    </row>
    <row r="14" spans="2:8" ht="21" customHeight="1">
      <c r="B14" s="87" t="s">
        <v>158</v>
      </c>
      <c r="C14" s="49">
        <v>13.176484674329503</v>
      </c>
      <c r="D14" s="49">
        <v>13.331312518945134</v>
      </c>
      <c r="E14" s="49">
        <v>0.9569377990430622</v>
      </c>
      <c r="F14" s="49">
        <v>12.291768531920368</v>
      </c>
    </row>
    <row r="15" spans="2:8" ht="21" customHeight="1">
      <c r="B15" s="88" t="s">
        <v>159</v>
      </c>
      <c r="C15" s="49">
        <v>21.755268199233715</v>
      </c>
      <c r="D15" s="49">
        <v>22.030918460139436</v>
      </c>
      <c r="E15" s="49">
        <v>0</v>
      </c>
      <c r="F15" s="49">
        <v>18.98251540502017</v>
      </c>
    </row>
    <row r="16" spans="2:8" ht="21" customHeight="1">
      <c r="B16" s="88" t="s">
        <v>160</v>
      </c>
      <c r="C16" s="49">
        <v>9.4109195402298855</v>
      </c>
      <c r="D16" s="49">
        <v>9.5240982115792665</v>
      </c>
      <c r="E16" s="49">
        <v>0.4784688995215311</v>
      </c>
      <c r="F16" s="49">
        <v>7.4332222808272288</v>
      </c>
    </row>
    <row r="17" spans="2:6" ht="21" customHeight="1">
      <c r="B17" s="88" t="s">
        <v>161</v>
      </c>
      <c r="C17" s="49">
        <v>18.827825670498086</v>
      </c>
      <c r="D17" s="49">
        <v>19.042133979993938</v>
      </c>
      <c r="E17" s="49">
        <v>1.9138755980861244</v>
      </c>
      <c r="F17" s="49">
        <v>18.758279085686354</v>
      </c>
    </row>
    <row r="18" spans="2:6" ht="21" customHeight="1">
      <c r="B18" s="89" t="s">
        <v>162</v>
      </c>
      <c r="C18" s="75">
        <v>10.003591954022989</v>
      </c>
      <c r="D18" s="75">
        <v>10.130342528038799</v>
      </c>
      <c r="E18" s="75">
        <v>0</v>
      </c>
      <c r="F18" s="75">
        <v>11.22356666833821</v>
      </c>
    </row>
    <row r="19" spans="2:6" ht="6" customHeight="1"/>
  </sheetData>
  <mergeCells count="2">
    <mergeCell ref="B2:F2"/>
    <mergeCell ref="C4:E4"/>
  </mergeCells>
  <phoneticPr fontId="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showGridLines="0" zoomScaleNormal="100" zoomScaleSheetLayoutView="100" workbookViewId="0">
      <selection activeCell="B2" sqref="B2:D2"/>
    </sheetView>
  </sheetViews>
  <sheetFormatPr defaultRowHeight="13.5"/>
  <cols>
    <col min="1" max="1" width="1.25" style="47" customWidth="1"/>
    <col min="2" max="4" width="18.375" style="47" customWidth="1"/>
    <col min="5" max="5" width="1" style="47" customWidth="1"/>
    <col min="6" max="16384" width="9" style="47"/>
  </cols>
  <sheetData>
    <row r="1" spans="2:6" ht="6.75" customHeight="1"/>
    <row r="2" spans="2:6" ht="14.25">
      <c r="B2" s="116" t="s">
        <v>163</v>
      </c>
      <c r="C2" s="116"/>
      <c r="D2" s="116"/>
      <c r="E2" s="80"/>
      <c r="F2" s="80"/>
    </row>
    <row r="4" spans="2:6" ht="16.5" customHeight="1">
      <c r="B4" s="83" t="s">
        <v>164</v>
      </c>
      <c r="C4" s="83" t="s">
        <v>149</v>
      </c>
      <c r="D4" s="83" t="s">
        <v>165</v>
      </c>
    </row>
    <row r="5" spans="2:6">
      <c r="B5" s="90"/>
      <c r="C5" s="91" t="s">
        <v>166</v>
      </c>
      <c r="D5" s="91" t="s">
        <v>167</v>
      </c>
    </row>
    <row r="6" spans="2:6" ht="16.5" customHeight="1">
      <c r="B6" s="86" t="s">
        <v>1</v>
      </c>
      <c r="C6" s="49">
        <v>100</v>
      </c>
      <c r="D6" s="92">
        <v>4978.8386639804467</v>
      </c>
    </row>
    <row r="7" spans="2:6" ht="16.5" customHeight="1">
      <c r="B7" s="87" t="s">
        <v>168</v>
      </c>
      <c r="C7" s="49">
        <v>0.73635057471264365</v>
      </c>
      <c r="D7" s="92">
        <v>4452.1968616262484</v>
      </c>
    </row>
    <row r="8" spans="2:6" ht="16.5" customHeight="1">
      <c r="B8" s="87" t="s">
        <v>169</v>
      </c>
      <c r="C8" s="49">
        <v>0.95785440613026818</v>
      </c>
      <c r="D8" s="92">
        <v>4446.7915515199365</v>
      </c>
    </row>
    <row r="9" spans="2:6" ht="16.5" customHeight="1">
      <c r="B9" s="87" t="s">
        <v>170</v>
      </c>
      <c r="C9" s="49">
        <v>1.5146072796934866</v>
      </c>
      <c r="D9" s="92">
        <v>4638.6140162551756</v>
      </c>
    </row>
    <row r="10" spans="2:6" ht="16.5" customHeight="1">
      <c r="B10" s="87" t="s">
        <v>171</v>
      </c>
      <c r="C10" s="49">
        <v>1.155411877394636</v>
      </c>
      <c r="D10" s="92">
        <v>4391.6459412780659</v>
      </c>
    </row>
    <row r="11" spans="2:6" ht="16.5" customHeight="1">
      <c r="B11" s="87" t="s">
        <v>172</v>
      </c>
      <c r="C11" s="49">
        <v>1.1135057471264369</v>
      </c>
      <c r="D11" s="92">
        <v>4721.7589316684007</v>
      </c>
    </row>
    <row r="12" spans="2:6" ht="16.5" customHeight="1">
      <c r="B12" s="87" t="s">
        <v>173</v>
      </c>
      <c r="C12" s="49">
        <v>2.2270114942528738</v>
      </c>
      <c r="D12" s="92">
        <v>4619.3126474056608</v>
      </c>
    </row>
    <row r="13" spans="2:6" ht="16.5" customHeight="1">
      <c r="B13" s="87" t="s">
        <v>174</v>
      </c>
      <c r="C13" s="49">
        <v>3.4662356321839081</v>
      </c>
      <c r="D13" s="92">
        <v>4733.6090604672645</v>
      </c>
    </row>
    <row r="14" spans="2:6" ht="16.5" customHeight="1">
      <c r="B14" s="87" t="s">
        <v>175</v>
      </c>
      <c r="C14" s="49">
        <v>5.7830459770114944</v>
      </c>
      <c r="D14" s="92">
        <v>4846.3426023375614</v>
      </c>
    </row>
    <row r="15" spans="2:6" ht="16.5" customHeight="1">
      <c r="B15" s="88" t="s">
        <v>176</v>
      </c>
      <c r="C15" s="49">
        <v>83.045977011494259</v>
      </c>
      <c r="D15" s="92">
        <v>5000.2424432650723</v>
      </c>
    </row>
    <row r="16" spans="2:6" ht="6" customHeight="1">
      <c r="B16" s="89"/>
      <c r="C16" s="75"/>
      <c r="D16" s="75"/>
    </row>
    <row r="17" ht="6" customHeight="1"/>
    <row r="18" ht="6" customHeight="1"/>
    <row r="19" ht="6" customHeight="1"/>
    <row r="20" ht="6" customHeight="1"/>
  </sheetData>
  <mergeCells count="1">
    <mergeCell ref="B2:D2"/>
  </mergeCells>
  <phoneticPr fontId="4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showGridLines="0" zoomScaleNormal="100" zoomScaleSheetLayoutView="100" workbookViewId="0">
      <selection activeCell="B2" sqref="B2:G2"/>
    </sheetView>
  </sheetViews>
  <sheetFormatPr defaultRowHeight="13.5"/>
  <cols>
    <col min="1" max="1" width="1.25" style="47" customWidth="1"/>
    <col min="2" max="2" width="15.875" style="47" customWidth="1"/>
    <col min="3" max="7" width="13.375" style="47" customWidth="1"/>
    <col min="8" max="8" width="1" style="47" customWidth="1"/>
    <col min="9" max="16384" width="9" style="47"/>
  </cols>
  <sheetData>
    <row r="1" spans="2:9" ht="6.75" customHeight="1"/>
    <row r="2" spans="2:9" ht="14.25">
      <c r="B2" s="116" t="s">
        <v>177</v>
      </c>
      <c r="C2" s="116"/>
      <c r="D2" s="116"/>
      <c r="E2" s="116"/>
      <c r="F2" s="116"/>
      <c r="G2" s="116"/>
      <c r="H2" s="80"/>
      <c r="I2" s="80"/>
    </row>
    <row r="4" spans="2:9" ht="16.5" customHeight="1">
      <c r="B4" s="83" t="s">
        <v>178</v>
      </c>
      <c r="C4" s="83" t="s">
        <v>14</v>
      </c>
      <c r="D4" s="83" t="s">
        <v>179</v>
      </c>
      <c r="E4" s="83" t="s">
        <v>180</v>
      </c>
      <c r="F4" s="83" t="s">
        <v>181</v>
      </c>
      <c r="G4" s="83" t="s">
        <v>182</v>
      </c>
    </row>
    <row r="5" spans="2:9">
      <c r="B5" s="90"/>
      <c r="C5" s="91"/>
      <c r="D5" s="91"/>
      <c r="E5" s="93" t="s">
        <v>183</v>
      </c>
      <c r="F5" s="93" t="s">
        <v>184</v>
      </c>
      <c r="G5" s="91"/>
    </row>
    <row r="6" spans="2:9" ht="16.5" customHeight="1">
      <c r="B6" s="94" t="s">
        <v>1</v>
      </c>
      <c r="C6" s="92">
        <v>4980</v>
      </c>
      <c r="D6" s="92">
        <v>419049</v>
      </c>
      <c r="E6" s="92">
        <v>2099841.7599999998</v>
      </c>
      <c r="F6" s="92">
        <v>54073.118000000002</v>
      </c>
      <c r="G6" s="92">
        <v>22923</v>
      </c>
    </row>
    <row r="7" spans="2:9" ht="16.5" customHeight="1">
      <c r="B7" s="95" t="s">
        <v>185</v>
      </c>
      <c r="C7" s="92">
        <v>4719</v>
      </c>
      <c r="D7" s="92">
        <v>397050</v>
      </c>
      <c r="E7" s="92">
        <v>1994403.6140000001</v>
      </c>
      <c r="F7" s="92">
        <v>51536.69</v>
      </c>
      <c r="G7" s="92">
        <v>20878</v>
      </c>
    </row>
    <row r="8" spans="2:9" ht="16.5" customHeight="1">
      <c r="B8" s="96" t="s">
        <v>186</v>
      </c>
      <c r="C8" s="92">
        <v>261</v>
      </c>
      <c r="D8" s="92">
        <v>21999</v>
      </c>
      <c r="E8" s="92">
        <v>105438.14599999999</v>
      </c>
      <c r="F8" s="92">
        <v>2536.4279999999999</v>
      </c>
      <c r="G8" s="92">
        <v>2045</v>
      </c>
    </row>
    <row r="9" spans="2:9" ht="6" customHeight="1">
      <c r="B9" s="89"/>
      <c r="C9" s="75"/>
      <c r="D9" s="75"/>
      <c r="E9" s="75"/>
      <c r="F9" s="75"/>
      <c r="G9" s="75"/>
    </row>
    <row r="10" spans="2:9" ht="6" customHeight="1"/>
    <row r="11" spans="2:9" ht="12.75" customHeight="1">
      <c r="B11" s="97" t="s">
        <v>187</v>
      </c>
      <c r="C11" s="97"/>
      <c r="D11" s="97"/>
      <c r="E11" s="97"/>
      <c r="F11" s="97"/>
      <c r="G11" s="97"/>
      <c r="H11" s="98"/>
      <c r="I11" s="98"/>
    </row>
    <row r="12" spans="2:9" ht="12.75" customHeight="1">
      <c r="B12" s="97" t="s">
        <v>188</v>
      </c>
      <c r="C12" s="97"/>
      <c r="D12" s="97"/>
      <c r="E12" s="97"/>
      <c r="F12" s="97"/>
      <c r="G12" s="97"/>
      <c r="H12" s="98"/>
      <c r="I12" s="98"/>
    </row>
    <row r="13" spans="2:9" ht="12.75" customHeight="1">
      <c r="B13" s="97" t="s">
        <v>189</v>
      </c>
      <c r="C13" s="97"/>
      <c r="D13" s="97"/>
      <c r="E13" s="97"/>
      <c r="F13" s="97"/>
      <c r="G13" s="97"/>
      <c r="H13" s="98"/>
      <c r="I13" s="98"/>
    </row>
    <row r="14" spans="2:9" ht="12.75" customHeight="1">
      <c r="B14" s="97" t="s">
        <v>190</v>
      </c>
      <c r="C14" s="97"/>
      <c r="D14" s="97"/>
      <c r="E14" s="97"/>
      <c r="F14" s="97"/>
      <c r="G14" s="97"/>
      <c r="H14" s="98"/>
      <c r="I14" s="98"/>
    </row>
    <row r="15" spans="2:9" ht="12.75" customHeight="1">
      <c r="B15" s="97" t="s">
        <v>191</v>
      </c>
      <c r="C15" s="97"/>
      <c r="D15" s="97"/>
      <c r="E15" s="97"/>
      <c r="F15" s="97"/>
      <c r="G15" s="97"/>
      <c r="H15" s="98"/>
      <c r="I15" s="98"/>
    </row>
    <row r="16" spans="2:9" ht="3.75" customHeight="1"/>
  </sheetData>
  <mergeCells count="1">
    <mergeCell ref="B2:G2"/>
  </mergeCells>
  <phoneticPr fontId="4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4"/>
  <sheetViews>
    <sheetView showGridLines="0" zoomScaleNormal="100" zoomScaleSheetLayoutView="100" workbookViewId="0">
      <selection activeCell="B2" sqref="B2:J2"/>
    </sheetView>
  </sheetViews>
  <sheetFormatPr defaultRowHeight="13.5"/>
  <cols>
    <col min="1" max="1" width="1.25" style="47" customWidth="1"/>
    <col min="2" max="2" width="13.375" style="47" customWidth="1"/>
    <col min="3" max="10" width="12.875" style="47" customWidth="1"/>
    <col min="11" max="11" width="1" style="47" customWidth="1"/>
    <col min="12" max="16384" width="9" style="47"/>
  </cols>
  <sheetData>
    <row r="1" spans="2:11" ht="6.75" customHeight="1"/>
    <row r="2" spans="2:11" ht="14.25">
      <c r="B2" s="116" t="s">
        <v>192</v>
      </c>
      <c r="C2" s="116"/>
      <c r="D2" s="116"/>
      <c r="E2" s="116"/>
      <c r="F2" s="116"/>
      <c r="G2" s="116"/>
      <c r="H2" s="116"/>
      <c r="I2" s="116"/>
      <c r="J2" s="116"/>
      <c r="K2" s="80"/>
    </row>
    <row r="4" spans="2:11" ht="16.5" customHeight="1">
      <c r="B4" s="120"/>
      <c r="C4" s="122" t="s">
        <v>193</v>
      </c>
      <c r="D4" s="119"/>
      <c r="E4" s="123" t="s">
        <v>194</v>
      </c>
      <c r="F4" s="123" t="s">
        <v>195</v>
      </c>
      <c r="G4" s="123" t="s">
        <v>145</v>
      </c>
      <c r="H4" s="123" t="s">
        <v>196</v>
      </c>
      <c r="I4" s="123" t="s">
        <v>197</v>
      </c>
      <c r="J4" s="123" t="s">
        <v>198</v>
      </c>
    </row>
    <row r="5" spans="2:11" ht="27">
      <c r="B5" s="121"/>
      <c r="C5" s="99" t="s">
        <v>199</v>
      </c>
      <c r="D5" s="83" t="s">
        <v>200</v>
      </c>
      <c r="E5" s="123"/>
      <c r="F5" s="123"/>
      <c r="G5" s="123"/>
      <c r="H5" s="123"/>
      <c r="I5" s="123"/>
      <c r="J5" s="123"/>
    </row>
    <row r="6" spans="2:11" ht="17.25" customHeight="1">
      <c r="B6" s="100" t="s">
        <v>0</v>
      </c>
      <c r="C6" s="101">
        <v>16704</v>
      </c>
      <c r="D6" s="102">
        <v>100</v>
      </c>
      <c r="E6" s="103">
        <v>1.7860211129849743</v>
      </c>
      <c r="F6" s="104">
        <v>83.083333333333329</v>
      </c>
      <c r="G6" s="105">
        <v>413658.51233237545</v>
      </c>
      <c r="H6" s="102">
        <v>83.083333333333329</v>
      </c>
      <c r="I6" s="104">
        <v>29.813218390804597</v>
      </c>
      <c r="J6" s="104">
        <v>2.173132183908046</v>
      </c>
    </row>
    <row r="7" spans="2:11" ht="17.25" customHeight="1">
      <c r="B7" s="95" t="s">
        <v>201</v>
      </c>
      <c r="C7" s="39">
        <v>540</v>
      </c>
      <c r="D7" s="77">
        <v>3.2327586206896552</v>
      </c>
      <c r="E7" s="106">
        <v>1.3361474908882163</v>
      </c>
      <c r="F7" s="107">
        <v>75.111111111111114</v>
      </c>
      <c r="G7" s="39">
        <v>366610.68518518517</v>
      </c>
      <c r="H7" s="77">
        <v>75.111111111111114</v>
      </c>
      <c r="I7" s="107">
        <v>30.74074074074074</v>
      </c>
      <c r="J7" s="107">
        <v>2.7777777777777777</v>
      </c>
    </row>
    <row r="8" spans="2:11" ht="17.25" customHeight="1">
      <c r="B8" s="95" t="s">
        <v>202</v>
      </c>
      <c r="C8" s="39">
        <v>228</v>
      </c>
      <c r="D8" s="77">
        <v>1.3649425287356323</v>
      </c>
      <c r="E8" s="106">
        <v>1.9442312611921206</v>
      </c>
      <c r="F8" s="107">
        <v>79.21052631578948</v>
      </c>
      <c r="G8" s="39">
        <v>330962.28070175438</v>
      </c>
      <c r="H8" s="77">
        <v>79.21052631578948</v>
      </c>
      <c r="I8" s="77">
        <v>25</v>
      </c>
      <c r="J8" s="77">
        <v>1.3157894736842104</v>
      </c>
    </row>
    <row r="9" spans="2:11" ht="17.25" customHeight="1">
      <c r="B9" s="95" t="s">
        <v>203</v>
      </c>
      <c r="C9" s="39">
        <v>185</v>
      </c>
      <c r="D9" s="77">
        <v>1.1075191570881227</v>
      </c>
      <c r="E9" s="106">
        <v>1.6917379177906817</v>
      </c>
      <c r="F9" s="107">
        <v>78.22702702702702</v>
      </c>
      <c r="G9" s="39">
        <v>329812.89189189189</v>
      </c>
      <c r="H9" s="77">
        <v>78.22702702702702</v>
      </c>
      <c r="I9" s="77">
        <v>29.72972972972973</v>
      </c>
      <c r="J9" s="77">
        <v>2.1621621621621623</v>
      </c>
    </row>
    <row r="10" spans="2:11" ht="17.25" customHeight="1">
      <c r="B10" s="95" t="s">
        <v>204</v>
      </c>
      <c r="C10" s="39">
        <v>302</v>
      </c>
      <c r="D10" s="77">
        <v>1.8079501915708813</v>
      </c>
      <c r="E10" s="106">
        <v>1.7434979649568454</v>
      </c>
      <c r="F10" s="107">
        <v>82.86423841059603</v>
      </c>
      <c r="G10" s="39">
        <v>379306.83774834435</v>
      </c>
      <c r="H10" s="77">
        <v>82.86423841059603</v>
      </c>
      <c r="I10" s="77">
        <v>33.112582781456958</v>
      </c>
      <c r="J10" s="77">
        <v>1.3245033112582782</v>
      </c>
    </row>
    <row r="11" spans="2:11" ht="17.25" customHeight="1">
      <c r="B11" s="108" t="s">
        <v>205</v>
      </c>
      <c r="C11" s="42">
        <v>147</v>
      </c>
      <c r="D11" s="79">
        <v>0.88002873563218387</v>
      </c>
      <c r="E11" s="109">
        <v>1.689791132619866</v>
      </c>
      <c r="F11" s="110">
        <v>72.34693877551021</v>
      </c>
      <c r="G11" s="42">
        <v>301080.82312925172</v>
      </c>
      <c r="H11" s="79">
        <v>72.34693877551021</v>
      </c>
      <c r="I11" s="79">
        <v>22.448979591836736</v>
      </c>
      <c r="J11" s="79">
        <v>0.68027210884353739</v>
      </c>
    </row>
    <row r="12" spans="2:11" ht="17.25" customHeight="1">
      <c r="B12" s="95" t="s">
        <v>206</v>
      </c>
      <c r="C12" s="39">
        <v>248</v>
      </c>
      <c r="D12" s="77">
        <v>1.4846743295019158</v>
      </c>
      <c r="E12" s="106">
        <v>2.3307175414689163</v>
      </c>
      <c r="F12" s="107">
        <v>73.923387096774192</v>
      </c>
      <c r="G12" s="39">
        <v>316721.54838709679</v>
      </c>
      <c r="H12" s="77">
        <v>73.923387096774192</v>
      </c>
      <c r="I12" s="77">
        <v>19.35483870967742</v>
      </c>
      <c r="J12" s="77">
        <v>0</v>
      </c>
    </row>
    <row r="13" spans="2:11" ht="17.25" customHeight="1">
      <c r="B13" s="95" t="s">
        <v>207</v>
      </c>
      <c r="C13" s="39">
        <v>395</v>
      </c>
      <c r="D13" s="77">
        <v>2.3647030651340994</v>
      </c>
      <c r="E13" s="106">
        <v>2.3665023095864313</v>
      </c>
      <c r="F13" s="107">
        <v>82.956962025316457</v>
      </c>
      <c r="G13" s="39">
        <v>376367.46582278481</v>
      </c>
      <c r="H13" s="77">
        <v>82.956962025316457</v>
      </c>
      <c r="I13" s="77">
        <v>24.556962025316455</v>
      </c>
      <c r="J13" s="77">
        <v>0.50632911392405067</v>
      </c>
    </row>
    <row r="14" spans="2:11" ht="17.25" customHeight="1">
      <c r="B14" s="95" t="s">
        <v>208</v>
      </c>
      <c r="C14" s="39">
        <v>284</v>
      </c>
      <c r="D14" s="77">
        <v>1.7001915708812261</v>
      </c>
      <c r="E14" s="106">
        <v>1.6960185367659792</v>
      </c>
      <c r="F14" s="107">
        <v>86.41901408450704</v>
      </c>
      <c r="G14" s="39">
        <v>444003.56690140843</v>
      </c>
      <c r="H14" s="77">
        <v>86.41901408450704</v>
      </c>
      <c r="I14" s="77">
        <v>35.2112676056338</v>
      </c>
      <c r="J14" s="77">
        <v>0.70422535211267612</v>
      </c>
    </row>
    <row r="15" spans="2:11" ht="17.25" customHeight="1">
      <c r="B15" s="95" t="s">
        <v>209</v>
      </c>
      <c r="C15" s="39">
        <v>256</v>
      </c>
      <c r="D15" s="77">
        <v>1.5325670498084289</v>
      </c>
      <c r="E15" s="106">
        <v>1.9924659879829396</v>
      </c>
      <c r="F15" s="107">
        <v>84.55859375</v>
      </c>
      <c r="G15" s="39">
        <v>429686.90625</v>
      </c>
      <c r="H15" s="77">
        <v>84.55859375</v>
      </c>
      <c r="I15" s="77">
        <v>32.03125</v>
      </c>
      <c r="J15" s="77">
        <v>0.78125</v>
      </c>
    </row>
    <row r="16" spans="2:11" ht="17.25" customHeight="1">
      <c r="B16" s="108" t="s">
        <v>210</v>
      </c>
      <c r="C16" s="42">
        <v>234</v>
      </c>
      <c r="D16" s="79">
        <v>1.4008620689655173</v>
      </c>
      <c r="E16" s="109">
        <v>1.666595444639118</v>
      </c>
      <c r="F16" s="110">
        <v>86.512820512820511</v>
      </c>
      <c r="G16" s="42">
        <v>410014.36324786325</v>
      </c>
      <c r="H16" s="79">
        <v>86.512820512820511</v>
      </c>
      <c r="I16" s="79">
        <v>38.034188034188034</v>
      </c>
      <c r="J16" s="79">
        <v>2.1367521367521367</v>
      </c>
    </row>
    <row r="17" spans="2:10" ht="17.25" customHeight="1">
      <c r="B17" s="95" t="s">
        <v>211</v>
      </c>
      <c r="C17" s="39">
        <v>378</v>
      </c>
      <c r="D17" s="77">
        <v>2.2629310344827585</v>
      </c>
      <c r="E17" s="106">
        <v>1.28319154858815</v>
      </c>
      <c r="F17" s="107">
        <v>86.777777777777771</v>
      </c>
      <c r="G17" s="39">
        <v>444648.94973544974</v>
      </c>
      <c r="H17" s="77">
        <v>86.777777777777771</v>
      </c>
      <c r="I17" s="77">
        <v>25.132275132275133</v>
      </c>
      <c r="J17" s="77">
        <v>3.4391534391534391</v>
      </c>
    </row>
    <row r="18" spans="2:10" ht="17.25" customHeight="1">
      <c r="B18" s="95" t="s">
        <v>212</v>
      </c>
      <c r="C18" s="39">
        <v>325</v>
      </c>
      <c r="D18" s="77">
        <v>1.9456417624521074</v>
      </c>
      <c r="E18" s="106">
        <v>1.5126128641906358</v>
      </c>
      <c r="F18" s="107">
        <v>84.566153846153853</v>
      </c>
      <c r="G18" s="39">
        <v>448428.0830769231</v>
      </c>
      <c r="H18" s="77">
        <v>84.566153846153853</v>
      </c>
      <c r="I18" s="77">
        <v>28.307692307692307</v>
      </c>
      <c r="J18" s="77">
        <v>1.2307692307692308</v>
      </c>
    </row>
    <row r="19" spans="2:10" ht="17.25" customHeight="1">
      <c r="B19" s="95" t="s">
        <v>213</v>
      </c>
      <c r="C19" s="39">
        <v>1970</v>
      </c>
      <c r="D19" s="77">
        <v>11.793582375478927</v>
      </c>
      <c r="E19" s="106">
        <v>1.5963981368331999</v>
      </c>
      <c r="F19" s="107">
        <v>86.76903553299492</v>
      </c>
      <c r="G19" s="39">
        <v>490572.92131979694</v>
      </c>
      <c r="H19" s="77">
        <v>86.76903553299492</v>
      </c>
      <c r="I19" s="77">
        <v>28.934010152284262</v>
      </c>
      <c r="J19" s="77">
        <v>1.9289340101522845</v>
      </c>
    </row>
    <row r="20" spans="2:10" ht="17.25" customHeight="1">
      <c r="B20" s="95" t="s">
        <v>214</v>
      </c>
      <c r="C20" s="39">
        <v>551</v>
      </c>
      <c r="D20" s="77">
        <v>3.2986111111111112</v>
      </c>
      <c r="E20" s="106">
        <v>1.5199077573223143</v>
      </c>
      <c r="F20" s="107">
        <v>85.056261343012707</v>
      </c>
      <c r="G20" s="39">
        <v>467501.53720508167</v>
      </c>
      <c r="H20" s="77">
        <v>85.056261343012707</v>
      </c>
      <c r="I20" s="77">
        <v>30.852994555353902</v>
      </c>
      <c r="J20" s="77">
        <v>2.5408348457350272</v>
      </c>
    </row>
    <row r="21" spans="2:10" ht="17.25" customHeight="1">
      <c r="B21" s="108" t="s">
        <v>215</v>
      </c>
      <c r="C21" s="42">
        <v>381</v>
      </c>
      <c r="D21" s="79">
        <v>2.2808908045977012</v>
      </c>
      <c r="E21" s="109">
        <v>1.9173573682382956</v>
      </c>
      <c r="F21" s="110">
        <v>83.144356955380573</v>
      </c>
      <c r="G21" s="42">
        <v>388454.85301837273</v>
      </c>
      <c r="H21" s="79">
        <v>83.144356955380573</v>
      </c>
      <c r="I21" s="79">
        <v>28.083989501312335</v>
      </c>
      <c r="J21" s="79">
        <v>2.6246719160104988</v>
      </c>
    </row>
    <row r="22" spans="2:10" ht="17.25" customHeight="1">
      <c r="B22" s="95" t="s">
        <v>216</v>
      </c>
      <c r="C22" s="39">
        <v>199</v>
      </c>
      <c r="D22" s="77">
        <v>1.1913314176245211</v>
      </c>
      <c r="E22" s="106">
        <v>1.9161515204036437</v>
      </c>
      <c r="F22" s="107">
        <v>86.21608040201005</v>
      </c>
      <c r="G22" s="39">
        <v>393540.62814070354</v>
      </c>
      <c r="H22" s="77">
        <v>86.21608040201005</v>
      </c>
      <c r="I22" s="77">
        <v>23.115577889447238</v>
      </c>
      <c r="J22" s="77">
        <v>0.50251256281407031</v>
      </c>
    </row>
    <row r="23" spans="2:10" ht="17.25" customHeight="1">
      <c r="B23" s="95" t="s">
        <v>217</v>
      </c>
      <c r="C23" s="39">
        <v>229</v>
      </c>
      <c r="D23" s="77">
        <v>1.3709291187739463</v>
      </c>
      <c r="E23" s="106">
        <v>2.0094241113343805</v>
      </c>
      <c r="F23" s="107">
        <v>82.113537117903931</v>
      </c>
      <c r="G23" s="39">
        <v>382855.74672489084</v>
      </c>
      <c r="H23" s="77">
        <v>82.113537117903931</v>
      </c>
      <c r="I23" s="77">
        <v>29.257641921397383</v>
      </c>
      <c r="J23" s="77">
        <v>2.6200873362445414</v>
      </c>
    </row>
    <row r="24" spans="2:10" ht="17.25" customHeight="1">
      <c r="B24" s="95" t="s">
        <v>218</v>
      </c>
      <c r="C24" s="39">
        <v>173</v>
      </c>
      <c r="D24" s="77">
        <v>1.0356800766283525</v>
      </c>
      <c r="E24" s="106">
        <v>2.2030358598207012</v>
      </c>
      <c r="F24" s="107">
        <v>83.352601156069369</v>
      </c>
      <c r="G24" s="39">
        <v>384556.4104046243</v>
      </c>
      <c r="H24" s="77">
        <v>83.352601156069369</v>
      </c>
      <c r="I24" s="77">
        <v>24.855491329479769</v>
      </c>
      <c r="J24" s="77">
        <v>2.3121387283236992</v>
      </c>
    </row>
    <row r="25" spans="2:10" ht="17.25" customHeight="1">
      <c r="B25" s="95" t="s">
        <v>219</v>
      </c>
      <c r="C25" s="39">
        <v>127</v>
      </c>
      <c r="D25" s="77">
        <v>0.76029693486590033</v>
      </c>
      <c r="E25" s="106">
        <v>2.0478916391195678</v>
      </c>
      <c r="F25" s="107">
        <v>88.385826771653541</v>
      </c>
      <c r="G25" s="39">
        <v>451580.75590551179</v>
      </c>
      <c r="H25" s="77">
        <v>88.385826771653541</v>
      </c>
      <c r="I25" s="77">
        <v>32.283464566929133</v>
      </c>
      <c r="J25" s="77">
        <v>2.3622047244094486</v>
      </c>
    </row>
    <row r="26" spans="2:10" ht="17.25" customHeight="1">
      <c r="B26" s="108" t="s">
        <v>220</v>
      </c>
      <c r="C26" s="42">
        <v>276</v>
      </c>
      <c r="D26" s="79">
        <v>1.6522988505747127</v>
      </c>
      <c r="E26" s="109">
        <v>1.6858359241862482</v>
      </c>
      <c r="F26" s="110">
        <v>84.753623188405797</v>
      </c>
      <c r="G26" s="42">
        <v>406262.09057971014</v>
      </c>
      <c r="H26" s="79">
        <v>84.753623188405797</v>
      </c>
      <c r="I26" s="79">
        <v>30.072463768115941</v>
      </c>
      <c r="J26" s="79">
        <v>3.2608695652173911</v>
      </c>
    </row>
    <row r="27" spans="2:10" ht="17.25" customHeight="1">
      <c r="B27" s="95" t="s">
        <v>221</v>
      </c>
      <c r="C27" s="39">
        <v>256</v>
      </c>
      <c r="D27" s="77">
        <v>1.5325670498084289</v>
      </c>
      <c r="E27" s="106">
        <v>1.5228033858581533</v>
      </c>
      <c r="F27" s="107">
        <v>81.14453125</v>
      </c>
      <c r="G27" s="39">
        <v>412041.73046875</v>
      </c>
      <c r="H27" s="77">
        <v>81.14453125</v>
      </c>
      <c r="I27" s="77">
        <v>35.546875</v>
      </c>
      <c r="J27" s="77">
        <v>0.78125</v>
      </c>
    </row>
    <row r="28" spans="2:10" ht="17.25" customHeight="1">
      <c r="B28" s="95" t="s">
        <v>222</v>
      </c>
      <c r="C28" s="39">
        <v>426</v>
      </c>
      <c r="D28" s="77">
        <v>2.5502873563218391</v>
      </c>
      <c r="E28" s="106">
        <v>1.6827568771824488</v>
      </c>
      <c r="F28" s="107">
        <v>82.964788732394368</v>
      </c>
      <c r="G28" s="39">
        <v>405819.41079812206</v>
      </c>
      <c r="H28" s="77">
        <v>82.964788732394368</v>
      </c>
      <c r="I28" s="77">
        <v>24.178403755868544</v>
      </c>
      <c r="J28" s="77">
        <v>2.3474178403755865</v>
      </c>
    </row>
    <row r="29" spans="2:10" ht="17.25" customHeight="1">
      <c r="B29" s="95" t="s">
        <v>223</v>
      </c>
      <c r="C29" s="39">
        <v>903</v>
      </c>
      <c r="D29" s="77">
        <v>5.4058908045977008</v>
      </c>
      <c r="E29" s="106">
        <v>1.6910397366247745</v>
      </c>
      <c r="F29" s="107">
        <v>86.452934662236984</v>
      </c>
      <c r="G29" s="39">
        <v>457401.90033222589</v>
      </c>
      <c r="H29" s="77">
        <v>86.452934662236984</v>
      </c>
      <c r="I29" s="77">
        <v>35.548172757475086</v>
      </c>
      <c r="J29" s="77">
        <v>3.5437430786267994</v>
      </c>
    </row>
    <row r="30" spans="2:10" ht="17.25" customHeight="1">
      <c r="B30" s="95" t="s">
        <v>224</v>
      </c>
      <c r="C30" s="39">
        <v>206</v>
      </c>
      <c r="D30" s="77">
        <v>1.2332375478927202</v>
      </c>
      <c r="E30" s="106">
        <v>1.6255415183820339</v>
      </c>
      <c r="F30" s="107">
        <v>81.4368932038835</v>
      </c>
      <c r="G30" s="39">
        <v>394100.78155339806</v>
      </c>
      <c r="H30" s="77">
        <v>81.4368932038835</v>
      </c>
      <c r="I30" s="77">
        <v>37.864077669902912</v>
      </c>
      <c r="J30" s="77">
        <v>3.3980582524271843</v>
      </c>
    </row>
    <row r="31" spans="2:10" ht="17.25" customHeight="1">
      <c r="B31" s="108" t="s">
        <v>225</v>
      </c>
      <c r="C31" s="42">
        <v>208</v>
      </c>
      <c r="D31" s="79">
        <v>1.2452107279693485</v>
      </c>
      <c r="E31" s="109">
        <v>2.4829594967232098</v>
      </c>
      <c r="F31" s="110">
        <v>85.692307692307693</v>
      </c>
      <c r="G31" s="42">
        <v>441264.1875</v>
      </c>
      <c r="H31" s="79">
        <v>85.692307692307693</v>
      </c>
      <c r="I31" s="79">
        <v>30.288461538461537</v>
      </c>
      <c r="J31" s="79">
        <v>1.9230769230769231</v>
      </c>
    </row>
    <row r="32" spans="2:10" ht="17.25" customHeight="1">
      <c r="B32" s="95" t="s">
        <v>226</v>
      </c>
      <c r="C32" s="39">
        <v>358</v>
      </c>
      <c r="D32" s="77">
        <v>2.1431992337164751</v>
      </c>
      <c r="E32" s="106">
        <v>1.7059235574700868</v>
      </c>
      <c r="F32" s="107">
        <v>85.268156424581008</v>
      </c>
      <c r="G32" s="39">
        <v>432453.87988826813</v>
      </c>
      <c r="H32" s="77">
        <v>85.268156424581008</v>
      </c>
      <c r="I32" s="77">
        <v>31.284916201117319</v>
      </c>
      <c r="J32" s="77">
        <v>2.2346368715083798</v>
      </c>
    </row>
    <row r="33" spans="2:10" ht="17.25" customHeight="1">
      <c r="B33" s="95" t="s">
        <v>227</v>
      </c>
      <c r="C33" s="39">
        <v>1305</v>
      </c>
      <c r="D33" s="77">
        <v>7.8125</v>
      </c>
      <c r="E33" s="106">
        <v>1.7613736825127311</v>
      </c>
      <c r="F33" s="107">
        <v>87.278160919540227</v>
      </c>
      <c r="G33" s="39">
        <v>475355.05440613028</v>
      </c>
      <c r="H33" s="77">
        <v>87.278160919540227</v>
      </c>
      <c r="I33" s="77">
        <v>33.793103448275865</v>
      </c>
      <c r="J33" s="77">
        <v>1.992337164750958</v>
      </c>
    </row>
    <row r="34" spans="2:10" ht="17.25" customHeight="1">
      <c r="B34" s="95" t="s">
        <v>228</v>
      </c>
      <c r="C34" s="39">
        <v>572</v>
      </c>
      <c r="D34" s="77">
        <v>3.4243295019157087</v>
      </c>
      <c r="E34" s="106">
        <v>1.634706067274442</v>
      </c>
      <c r="F34" s="107">
        <v>88.108391608391614</v>
      </c>
      <c r="G34" s="39">
        <v>463449.63811188814</v>
      </c>
      <c r="H34" s="77">
        <v>88.108391608391614</v>
      </c>
      <c r="I34" s="77">
        <v>31.643356643356647</v>
      </c>
      <c r="J34" s="77">
        <v>2.6223776223776225</v>
      </c>
    </row>
    <row r="35" spans="2:10" ht="17.25" customHeight="1">
      <c r="B35" s="95" t="s">
        <v>229</v>
      </c>
      <c r="C35" s="39">
        <v>127</v>
      </c>
      <c r="D35" s="77">
        <v>0.76029693486590033</v>
      </c>
      <c r="E35" s="106">
        <v>1.7448889865904595</v>
      </c>
      <c r="F35" s="107">
        <v>83.559055118110237</v>
      </c>
      <c r="G35" s="39">
        <v>442135.44094488188</v>
      </c>
      <c r="H35" s="77">
        <v>83.559055118110237</v>
      </c>
      <c r="I35" s="77">
        <v>28.346456692913385</v>
      </c>
      <c r="J35" s="77">
        <v>0.78740157480314954</v>
      </c>
    </row>
    <row r="36" spans="2:10" ht="17.25" customHeight="1">
      <c r="B36" s="108" t="s">
        <v>230</v>
      </c>
      <c r="C36" s="42">
        <v>105</v>
      </c>
      <c r="D36" s="79">
        <v>0.62859195402298851</v>
      </c>
      <c r="E36" s="109">
        <v>1.5245009074410163</v>
      </c>
      <c r="F36" s="110">
        <v>82.895238095238099</v>
      </c>
      <c r="G36" s="42">
        <v>381420.26666666666</v>
      </c>
      <c r="H36" s="79">
        <v>82.895238095238099</v>
      </c>
      <c r="I36" s="79">
        <v>32.38095238095238</v>
      </c>
      <c r="J36" s="79">
        <v>4.7619047619047619</v>
      </c>
    </row>
    <row r="37" spans="2:10" ht="17.25" customHeight="1">
      <c r="B37" s="95" t="s">
        <v>231</v>
      </c>
      <c r="C37" s="39">
        <v>164</v>
      </c>
      <c r="D37" s="77">
        <v>0.98180076628352486</v>
      </c>
      <c r="E37" s="106">
        <v>2.9518701177148206</v>
      </c>
      <c r="F37" s="107">
        <v>66.512195121951223</v>
      </c>
      <c r="G37" s="39">
        <v>281633.78658536583</v>
      </c>
      <c r="H37" s="77">
        <v>66.512195121951223</v>
      </c>
      <c r="I37" s="77">
        <v>25.609756097560975</v>
      </c>
      <c r="J37" s="77">
        <v>1.8292682926829267</v>
      </c>
    </row>
    <row r="38" spans="2:10" ht="17.25" customHeight="1">
      <c r="B38" s="95" t="s">
        <v>232</v>
      </c>
      <c r="C38" s="39">
        <v>136</v>
      </c>
      <c r="D38" s="77">
        <v>0.81417624521072796</v>
      </c>
      <c r="E38" s="106">
        <v>2.106273908531958</v>
      </c>
      <c r="F38" s="107">
        <v>76.536764705882348</v>
      </c>
      <c r="G38" s="39">
        <v>308829.92647058825</v>
      </c>
      <c r="H38" s="77">
        <v>76.536764705882348</v>
      </c>
      <c r="I38" s="77">
        <v>33.82352941176471</v>
      </c>
      <c r="J38" s="77">
        <v>0</v>
      </c>
    </row>
    <row r="39" spans="2:10" ht="17.25" customHeight="1">
      <c r="B39" s="95" t="s">
        <v>233</v>
      </c>
      <c r="C39" s="39">
        <v>340</v>
      </c>
      <c r="D39" s="77">
        <v>2.0354406130268199</v>
      </c>
      <c r="E39" s="106">
        <v>1.9035888248138402</v>
      </c>
      <c r="F39" s="107">
        <v>86.370588235294122</v>
      </c>
      <c r="G39" s="39">
        <v>416985.7794117647</v>
      </c>
      <c r="H39" s="77">
        <v>86.370588235294122</v>
      </c>
      <c r="I39" s="77">
        <v>31.176470588235293</v>
      </c>
      <c r="J39" s="77">
        <v>1.4705882352941175</v>
      </c>
    </row>
    <row r="40" spans="2:10" ht="17.25" customHeight="1">
      <c r="B40" s="95" t="s">
        <v>234</v>
      </c>
      <c r="C40" s="39">
        <v>461</v>
      </c>
      <c r="D40" s="77">
        <v>2.7598180076628354</v>
      </c>
      <c r="E40" s="106">
        <v>1.8262416264246466</v>
      </c>
      <c r="F40" s="107">
        <v>85.008676789587852</v>
      </c>
      <c r="G40" s="39">
        <v>420387.93275488069</v>
      </c>
      <c r="H40" s="77">
        <v>85.008676789587852</v>
      </c>
      <c r="I40" s="77">
        <v>25.813449023861175</v>
      </c>
      <c r="J40" s="77">
        <v>2.1691973969631237</v>
      </c>
    </row>
    <row r="41" spans="2:10" ht="17.25" customHeight="1">
      <c r="B41" s="108" t="s">
        <v>235</v>
      </c>
      <c r="C41" s="42">
        <v>156</v>
      </c>
      <c r="D41" s="79">
        <v>0.9339080459770116</v>
      </c>
      <c r="E41" s="109">
        <v>1.49572854444519</v>
      </c>
      <c r="F41" s="110">
        <v>81.333333333333329</v>
      </c>
      <c r="G41" s="42">
        <v>379718.62820512819</v>
      </c>
      <c r="H41" s="79">
        <v>81.333333333333329</v>
      </c>
      <c r="I41" s="79">
        <v>30.128205128205128</v>
      </c>
      <c r="J41" s="79">
        <v>2.5641025641025639</v>
      </c>
    </row>
    <row r="42" spans="2:10" ht="17.25" customHeight="1">
      <c r="B42" s="95" t="s">
        <v>236</v>
      </c>
      <c r="C42" s="39">
        <v>116</v>
      </c>
      <c r="D42" s="77">
        <v>0.69444444444444442</v>
      </c>
      <c r="E42" s="106">
        <v>1.6875181844631946</v>
      </c>
      <c r="F42" s="107">
        <v>87.568965517241381</v>
      </c>
      <c r="G42" s="39">
        <v>401154.0948275862</v>
      </c>
      <c r="H42" s="77">
        <v>87.568965517241381</v>
      </c>
      <c r="I42" s="77">
        <v>29.310344827586203</v>
      </c>
      <c r="J42" s="77">
        <v>4.3103448275862073</v>
      </c>
    </row>
    <row r="43" spans="2:10" ht="17.25" customHeight="1">
      <c r="B43" s="95" t="s">
        <v>237</v>
      </c>
      <c r="C43" s="39">
        <v>119</v>
      </c>
      <c r="D43" s="77">
        <v>0.71240421455938696</v>
      </c>
      <c r="E43" s="106">
        <v>1.2991975544516623</v>
      </c>
      <c r="F43" s="107">
        <v>88.462184873949582</v>
      </c>
      <c r="G43" s="39">
        <v>409692.74789915967</v>
      </c>
      <c r="H43" s="77">
        <v>88.462184873949582</v>
      </c>
      <c r="I43" s="77">
        <v>35.294117647058826</v>
      </c>
      <c r="J43" s="77">
        <v>0.84033613445378152</v>
      </c>
    </row>
    <row r="44" spans="2:10" ht="17.25" customHeight="1">
      <c r="B44" s="95" t="s">
        <v>238</v>
      </c>
      <c r="C44" s="39">
        <v>210</v>
      </c>
      <c r="D44" s="77">
        <v>1.257183908045977</v>
      </c>
      <c r="E44" s="106">
        <v>1.7219748591670561</v>
      </c>
      <c r="F44" s="107">
        <v>86.723809523809521</v>
      </c>
      <c r="G44" s="39">
        <v>395789.45238095237</v>
      </c>
      <c r="H44" s="77">
        <v>86.723809523809521</v>
      </c>
      <c r="I44" s="77">
        <v>32.38095238095238</v>
      </c>
      <c r="J44" s="77">
        <v>3.3333333333333335</v>
      </c>
    </row>
    <row r="45" spans="2:10" ht="17.25" customHeight="1">
      <c r="B45" s="95" t="s">
        <v>239</v>
      </c>
      <c r="C45" s="39">
        <v>105</v>
      </c>
      <c r="D45" s="77">
        <v>0.62859195402298851</v>
      </c>
      <c r="E45" s="106">
        <v>1.5337871395600222</v>
      </c>
      <c r="F45" s="107">
        <v>84.123809523809527</v>
      </c>
      <c r="G45" s="39">
        <v>377435.96190476191</v>
      </c>
      <c r="H45" s="77">
        <v>84.123809523809527</v>
      </c>
      <c r="I45" s="77">
        <v>28.571428571428569</v>
      </c>
      <c r="J45" s="77">
        <v>0.95238095238095244</v>
      </c>
    </row>
    <row r="46" spans="2:10" ht="17.25" customHeight="1">
      <c r="B46" s="108" t="s">
        <v>240</v>
      </c>
      <c r="C46" s="42">
        <v>961</v>
      </c>
      <c r="D46" s="79">
        <v>5.7531130268199231</v>
      </c>
      <c r="E46" s="109">
        <v>2.1317893942923059</v>
      </c>
      <c r="F46" s="110">
        <v>79.407908428720077</v>
      </c>
      <c r="G46" s="42">
        <v>383224.96045785642</v>
      </c>
      <c r="H46" s="79">
        <v>79.407908428720077</v>
      </c>
      <c r="I46" s="79">
        <v>30.072840790842868</v>
      </c>
      <c r="J46" s="79">
        <v>3.3298647242455779</v>
      </c>
    </row>
    <row r="47" spans="2:10" ht="17.25" customHeight="1">
      <c r="B47" s="95" t="s">
        <v>241</v>
      </c>
      <c r="C47" s="39">
        <v>200</v>
      </c>
      <c r="D47" s="77">
        <v>1.1973180076628354</v>
      </c>
      <c r="E47" s="106">
        <v>2.6384876188968485</v>
      </c>
      <c r="F47" s="107">
        <v>74.709999999999994</v>
      </c>
      <c r="G47" s="39">
        <v>339014.38</v>
      </c>
      <c r="H47" s="77">
        <v>74.709999999999994</v>
      </c>
      <c r="I47" s="77">
        <v>17.5</v>
      </c>
      <c r="J47" s="77">
        <v>1</v>
      </c>
    </row>
    <row r="48" spans="2:10" ht="17.25" customHeight="1">
      <c r="B48" s="95" t="s">
        <v>242</v>
      </c>
      <c r="C48" s="39">
        <v>240</v>
      </c>
      <c r="D48" s="77">
        <v>1.4367816091954022</v>
      </c>
      <c r="E48" s="106">
        <v>2.0257267294641954</v>
      </c>
      <c r="F48" s="107">
        <v>81.295833333333334</v>
      </c>
      <c r="G48" s="39">
        <v>368081.66249999998</v>
      </c>
      <c r="H48" s="77">
        <v>81.295833333333334</v>
      </c>
      <c r="I48" s="77">
        <v>27.916666666666668</v>
      </c>
      <c r="J48" s="77">
        <v>2.083333333333333</v>
      </c>
    </row>
    <row r="49" spans="2:10" ht="17.25" customHeight="1">
      <c r="B49" s="111" t="s">
        <v>243</v>
      </c>
      <c r="C49" s="39">
        <v>339</v>
      </c>
      <c r="D49" s="77">
        <v>2.0294540229885061</v>
      </c>
      <c r="E49" s="106">
        <v>1.9882814561962241</v>
      </c>
      <c r="F49" s="107">
        <v>81.592920353982308</v>
      </c>
      <c r="G49" s="39">
        <v>365091.42182890855</v>
      </c>
      <c r="H49" s="77">
        <v>81.592920353982308</v>
      </c>
      <c r="I49" s="77">
        <v>22.713864306784661</v>
      </c>
      <c r="J49" s="77">
        <v>2.0648967551622417</v>
      </c>
    </row>
    <row r="50" spans="2:10" ht="17.25" customHeight="1">
      <c r="B50" s="111" t="s">
        <v>244</v>
      </c>
      <c r="C50" s="39">
        <v>168</v>
      </c>
      <c r="D50" s="77">
        <v>1.0057471264367817</v>
      </c>
      <c r="E50" s="106">
        <v>1.6369004121481396</v>
      </c>
      <c r="F50" s="107">
        <v>80.660714285714292</v>
      </c>
      <c r="G50" s="39">
        <v>357228.51190476189</v>
      </c>
      <c r="H50" s="77">
        <v>80.660714285714292</v>
      </c>
      <c r="I50" s="77">
        <v>33.928571428571431</v>
      </c>
      <c r="J50" s="77">
        <v>1.1904761904761905</v>
      </c>
    </row>
    <row r="51" spans="2:10" ht="17.25" customHeight="1">
      <c r="B51" s="112" t="s">
        <v>245</v>
      </c>
      <c r="C51" s="42">
        <v>285</v>
      </c>
      <c r="D51" s="79">
        <v>1.7061781609195403</v>
      </c>
      <c r="E51" s="109">
        <v>2.7281603583941183</v>
      </c>
      <c r="F51" s="110">
        <v>71.515789473684208</v>
      </c>
      <c r="G51" s="42">
        <v>319489.30175438599</v>
      </c>
      <c r="H51" s="79">
        <v>71.515789473684208</v>
      </c>
      <c r="I51" s="79">
        <v>25.614035087719301</v>
      </c>
      <c r="J51" s="79">
        <v>2.807017543859649</v>
      </c>
    </row>
    <row r="52" spans="2:10" ht="17.25" customHeight="1">
      <c r="B52" s="111" t="s">
        <v>246</v>
      </c>
      <c r="C52" s="39">
        <v>303</v>
      </c>
      <c r="D52" s="77">
        <v>1.8139367816091954</v>
      </c>
      <c r="E52" s="106">
        <v>2.0347724479722791</v>
      </c>
      <c r="F52" s="107">
        <v>80.900990099009903</v>
      </c>
      <c r="G52" s="39">
        <v>382523.99009900988</v>
      </c>
      <c r="H52" s="77">
        <v>80.900990099009903</v>
      </c>
      <c r="I52" s="77">
        <v>28.052805280528055</v>
      </c>
      <c r="J52" s="77">
        <v>2.3102310231023102</v>
      </c>
    </row>
    <row r="53" spans="2:10" ht="17.25" customHeight="1">
      <c r="B53" s="112" t="s">
        <v>247</v>
      </c>
      <c r="C53" s="42">
        <v>507</v>
      </c>
      <c r="D53" s="79">
        <v>3.0352011494252871</v>
      </c>
      <c r="E53" s="109">
        <v>3.6384513258459217</v>
      </c>
      <c r="F53" s="110">
        <v>72.372781065088759</v>
      </c>
      <c r="G53" s="42">
        <v>300595.55621301773</v>
      </c>
      <c r="H53" s="79">
        <v>72.372781065088759</v>
      </c>
      <c r="I53" s="79">
        <v>31.952662721893493</v>
      </c>
      <c r="J53" s="79">
        <v>2.7613412228796843</v>
      </c>
    </row>
    <row r="54" spans="2:10" ht="4.5" customHeight="1"/>
  </sheetData>
  <mergeCells count="9">
    <mergeCell ref="B2:J2"/>
    <mergeCell ref="B4:B5"/>
    <mergeCell ref="C4:D4"/>
    <mergeCell ref="E4:E5"/>
    <mergeCell ref="F4:F5"/>
    <mergeCell ref="G4:G5"/>
    <mergeCell ref="H4:H5"/>
    <mergeCell ref="I4:I5"/>
    <mergeCell ref="J4:J5"/>
  </mergeCells>
  <phoneticPr fontId="4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グラフ</vt:lpstr>
      </vt:variant>
      <vt:variant>
        <vt:i4>3</vt:i4>
      </vt:variant>
    </vt:vector>
  </HeadingPairs>
  <TitlesOfParts>
    <vt:vector size="12" baseType="lpstr">
      <vt:lpstr>図１の表</vt:lpstr>
      <vt:lpstr>図２の表</vt:lpstr>
      <vt:lpstr>図３の表</vt:lpstr>
      <vt:lpstr>表１</vt:lpstr>
      <vt:lpstr>表２</vt:lpstr>
      <vt:lpstr>表３</vt:lpstr>
      <vt:lpstr>表４</vt:lpstr>
      <vt:lpstr>表５</vt:lpstr>
      <vt:lpstr>表６</vt:lpstr>
      <vt:lpstr>図１</vt:lpstr>
      <vt:lpstr>図２</vt:lpstr>
      <vt:lpstr>図３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2019-08-09T06:46:36Z</dcterms:modified>
</cp:coreProperties>
</file>