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7185" tabRatio="701" firstSheet="1" activeTab="1"/>
  </bookViews>
  <sheets>
    <sheet name="図１○" sheetId="1" state="hidden" r:id="rId1"/>
    <sheet name="図1" sheetId="2" r:id="rId2"/>
    <sheet name="図２○" sheetId="3" state="hidden" r:id="rId3"/>
    <sheet name="図2" sheetId="4" r:id="rId4"/>
    <sheet name="図3○" sheetId="5" state="hidden" r:id="rId5"/>
    <sheet name="図3 " sheetId="6" r:id="rId6"/>
    <sheet name="表1" sheetId="7" r:id="rId7"/>
    <sheet name="表2" sheetId="8" r:id="rId8"/>
    <sheet name="表３" sheetId="9" r:id="rId9"/>
    <sheet name="表４" sheetId="10" r:id="rId10"/>
    <sheet name="表５" sheetId="11" r:id="rId11"/>
    <sheet name="表６" sheetId="12" r:id="rId12"/>
  </sheets>
  <externalReferences>
    <externalReference r:id="rId15"/>
  </externalReferences>
  <definedNames>
    <definedName name="_xlnm.Print_Area" localSheetId="6">'表1'!$A$1:$I$13</definedName>
    <definedName name="_xlnm.Print_Area" localSheetId="7">'表2'!$A$1:$I$14</definedName>
    <definedName name="_xlnm.Print_Area" localSheetId="8">'表３'!$A$1:$G$19</definedName>
    <definedName name="_xlnm.Print_Area" localSheetId="9">'表４'!$A$1:$E$17</definedName>
    <definedName name="_xlnm.Print_Area" localSheetId="10">'表５'!$A$1:$H$15</definedName>
    <definedName name="_xlnm.Print_Area" localSheetId="11">'表６'!$A$1:$K$55</definedName>
  </definedNames>
  <calcPr fullCalcOnLoad="1"/>
</workbook>
</file>

<file path=xl/sharedStrings.xml><?xml version="1.0" encoding="utf-8"?>
<sst xmlns="http://schemas.openxmlformats.org/spreadsheetml/2006/main" count="238" uniqueCount="229">
  <si>
    <t>年齢階級</t>
  </si>
  <si>
    <t>農林水産業</t>
  </si>
  <si>
    <t>建設業</t>
  </si>
  <si>
    <t>製造業</t>
  </si>
  <si>
    <t>金融・保険業</t>
  </si>
  <si>
    <t>分析表１表　被保険者の割合</t>
  </si>
  <si>
    <t>適用種別を入力</t>
  </si>
  <si>
    <t>報酬階級</t>
  </si>
  <si>
    <t>件数</t>
  </si>
  <si>
    <t>種別わけ</t>
  </si>
  <si>
    <t>被保険者わけ</t>
  </si>
  <si>
    <t xml:space="preserve">０１  農林水産業                        </t>
  </si>
  <si>
    <t xml:space="preserve">０２  鉱業・採石業・砂利採取業                          </t>
  </si>
  <si>
    <t xml:space="preserve">０３  総合工事業                   </t>
  </si>
  <si>
    <t xml:space="preserve">０４  職別工事業                        </t>
  </si>
  <si>
    <t xml:space="preserve">０５  設備工事業                        </t>
  </si>
  <si>
    <t xml:space="preserve">０６  食料品・たばこ製造業                        </t>
  </si>
  <si>
    <t xml:space="preserve">０７  繊維製品製造業              </t>
  </si>
  <si>
    <t xml:space="preserve">０８  木製品・家具等製造業                    </t>
  </si>
  <si>
    <t xml:space="preserve">０９  紙製品製造業              </t>
  </si>
  <si>
    <t xml:space="preserve">１０  印刷・同関連産業                     </t>
  </si>
  <si>
    <t xml:space="preserve">１１  化学工業・同類似業            </t>
  </si>
  <si>
    <t xml:space="preserve">１２  金属工業                </t>
  </si>
  <si>
    <t xml:space="preserve">１３  機械器具製造業                          </t>
  </si>
  <si>
    <t xml:space="preserve">１４  その他の製造業                    </t>
  </si>
  <si>
    <t xml:space="preserve">１５  電気・ガス・熱供給・水道業                </t>
  </si>
  <si>
    <t xml:space="preserve">１６  情報通信業               </t>
  </si>
  <si>
    <t>１７  道路貨物運送業</t>
  </si>
  <si>
    <t xml:space="preserve">１８  その他の運輸業                          </t>
  </si>
  <si>
    <t xml:space="preserve">１９  卸売業                   </t>
  </si>
  <si>
    <t>２０  飲食料品以外の小売業</t>
  </si>
  <si>
    <t xml:space="preserve">２１  飲食料品小売業                       </t>
  </si>
  <si>
    <t xml:space="preserve">２２  無店舗小売業         </t>
  </si>
  <si>
    <t xml:space="preserve">２３  金融・保険業        </t>
  </si>
  <si>
    <t xml:space="preserve">２４  不動産業               </t>
  </si>
  <si>
    <t xml:space="preserve">２５  物品賃貸業    </t>
  </si>
  <si>
    <t xml:space="preserve">２６  学術研究機関        </t>
  </si>
  <si>
    <t xml:space="preserve">２７  専門・技術サービス業       </t>
  </si>
  <si>
    <t xml:space="preserve">２８  飲食店   </t>
  </si>
  <si>
    <t xml:space="preserve">２９  宿泊業                   </t>
  </si>
  <si>
    <t xml:space="preserve">３０  対個人サービス業     </t>
  </si>
  <si>
    <t>３１  娯楽業</t>
  </si>
  <si>
    <t xml:space="preserve">３２  教育・学習支援行                      </t>
  </si>
  <si>
    <t>３３  医療業・保健衛生</t>
  </si>
  <si>
    <t xml:space="preserve">３４  社会保険・社会福祉・介護事業          </t>
  </si>
  <si>
    <t xml:space="preserve">３５  複合サービス業        </t>
  </si>
  <si>
    <t xml:space="preserve">３６  職業紹介・労働者派遣業         </t>
  </si>
  <si>
    <t>３７  その他の対事業所サービス業</t>
  </si>
  <si>
    <t>３８  修理業</t>
  </si>
  <si>
    <t>３９  廃棄物処理業</t>
  </si>
  <si>
    <t xml:space="preserve">４０  政治・経済・文化団体                           </t>
  </si>
  <si>
    <t xml:space="preserve">４１  その他のサービス業           </t>
  </si>
  <si>
    <t xml:space="preserve">４２  公務                             </t>
  </si>
  <si>
    <t>鉱業・採石業・砂利採取業</t>
  </si>
  <si>
    <t>電気･ガス･熱供給･水道業</t>
  </si>
  <si>
    <t>情報通信業</t>
  </si>
  <si>
    <t>運輸業・郵便業</t>
  </si>
  <si>
    <t>卸売・小売業</t>
  </si>
  <si>
    <t>不動産業・物品賃貸業</t>
  </si>
  <si>
    <t>学術研究・専門技術サービス業</t>
  </si>
  <si>
    <t>飲食店・宿泊業</t>
  </si>
  <si>
    <t>生活関連サービス業・娯楽業</t>
  </si>
  <si>
    <t>複合サービス事業</t>
  </si>
  <si>
    <t>教育・学習支援業</t>
  </si>
  <si>
    <t>医療・福祉</t>
  </si>
  <si>
    <t>サービス業</t>
  </si>
  <si>
    <t>公務</t>
  </si>
  <si>
    <t>出産手当金構成割合(件数)</t>
  </si>
  <si>
    <t>出産手当金件数（現金給付の件数）→</t>
  </si>
  <si>
    <t>被保険者(女性)千人当たり件数</t>
  </si>
  <si>
    <t>分析表4表</t>
  </si>
  <si>
    <t>出産手当金</t>
  </si>
  <si>
    <t>被保険者数(女性)</t>
  </si>
  <si>
    <t>15～19</t>
  </si>
  <si>
    <t>20～24</t>
  </si>
  <si>
    <t>25～29</t>
  </si>
  <si>
    <t>30～34</t>
  </si>
  <si>
    <t>35～39</t>
  </si>
  <si>
    <t>40以上</t>
  </si>
  <si>
    <t>15～19歳</t>
  </si>
  <si>
    <t>20～24歳</t>
  </si>
  <si>
    <t>25～29歳</t>
  </si>
  <si>
    <t>30～34歳</t>
  </si>
  <si>
    <t>35～39歳</t>
  </si>
  <si>
    <t>40歳以上</t>
  </si>
  <si>
    <t>被保険者数(女性)（任継除く）→</t>
  </si>
  <si>
    <t>分析表第1表</t>
  </si>
  <si>
    <t>分析表第１表</t>
  </si>
  <si>
    <t>統計表2表</t>
  </si>
  <si>
    <t>出産手当金</t>
  </si>
  <si>
    <t>分析表2表</t>
  </si>
  <si>
    <t>被保険者数(女性)構成割合(平成24年10月)</t>
  </si>
  <si>
    <t>被保険者(女性)千人当たり件数(平均)</t>
  </si>
  <si>
    <t>総数</t>
  </si>
  <si>
    <t>任意適用</t>
  </si>
  <si>
    <t>表２　適用種別別・年齢階級別支給状況</t>
  </si>
  <si>
    <t>１件当たり日数(日)</t>
  </si>
  <si>
    <t>１件当たり金額(円)</t>
  </si>
  <si>
    <t>強制適用</t>
  </si>
  <si>
    <t>総  数</t>
  </si>
  <si>
    <t>15～19歳</t>
  </si>
  <si>
    <t>20～24歳</t>
  </si>
  <si>
    <t>25～29歳</t>
  </si>
  <si>
    <t>30～34歳</t>
  </si>
  <si>
    <t>35～39歳</t>
  </si>
  <si>
    <t>40歳以上</t>
  </si>
  <si>
    <t>表３　事業所の規模別・適用種別別　支給状況</t>
  </si>
  <si>
    <t xml:space="preserve"> </t>
  </si>
  <si>
    <t>（％）</t>
  </si>
  <si>
    <t>件数の割合</t>
  </si>
  <si>
    <t>（参考）</t>
  </si>
  <si>
    <t>被保険者数(女性)</t>
  </si>
  <si>
    <t xml:space="preserve">   総        数</t>
  </si>
  <si>
    <t>2人以下</t>
  </si>
  <si>
    <t xml:space="preserve"> 　3  ・  4  人</t>
  </si>
  <si>
    <t>　　4 人 以 下(再)</t>
  </si>
  <si>
    <t xml:space="preserve"> 　5  ～  9　人</t>
  </si>
  <si>
    <t>　10  ～ 19　人</t>
  </si>
  <si>
    <t>　20  ～ 29　人</t>
  </si>
  <si>
    <t>　30  ～ 49　人</t>
  </si>
  <si>
    <t>　50  ～ 99　人</t>
  </si>
  <si>
    <t xml:space="preserve"> 100  ～299　人</t>
  </si>
  <si>
    <t xml:space="preserve"> 300  ～499　人</t>
  </si>
  <si>
    <t>500 人 以 上</t>
  </si>
  <si>
    <t>1,000 人 以 上(再)</t>
  </si>
  <si>
    <t>表４　支給日数別　支給状況</t>
  </si>
  <si>
    <t>日数階級</t>
  </si>
  <si>
    <t>件数の割合</t>
  </si>
  <si>
    <t>１日当たり金額</t>
  </si>
  <si>
    <t>(％)</t>
  </si>
  <si>
    <t>(円)</t>
  </si>
  <si>
    <t>11～20日</t>
  </si>
  <si>
    <t>21～29日</t>
  </si>
  <si>
    <t>32～40日</t>
  </si>
  <si>
    <t>41～50日</t>
  </si>
  <si>
    <t>51～60日</t>
  </si>
  <si>
    <t>61日以上</t>
  </si>
  <si>
    <t>表５　減額事由別　減額者への支給状況</t>
  </si>
  <si>
    <t>減額事由</t>
  </si>
  <si>
    <t>件数</t>
  </si>
  <si>
    <t>日数</t>
  </si>
  <si>
    <t>金額</t>
  </si>
  <si>
    <t>減額金額</t>
  </si>
  <si>
    <t>不支給日数</t>
  </si>
  <si>
    <t>(千円)</t>
  </si>
  <si>
    <t xml:space="preserve"> 注1　「件数」は、減額期間または不支給期間がある者に係るものである。</t>
  </si>
  <si>
    <t xml:space="preserve"> 　2　「日数」は、一部減額されて支給された日数を含む。(全額不支給の日数は含まない。)</t>
  </si>
  <si>
    <t>　 3　「金額」は、支給された金額である。(一部支給の金額を含む。)</t>
  </si>
  <si>
    <t>　 4　「減額金額」は、一部減額となった金額である。（全額不支給の金額は含まない。）</t>
  </si>
  <si>
    <t>　 5　「不支給日数」は、全額不支給の日数である。</t>
  </si>
  <si>
    <t>表６　都道府県別　支給状況</t>
  </si>
  <si>
    <t>県　　名</t>
  </si>
  <si>
    <t>調　査　件　数</t>
  </si>
  <si>
    <t>千人当たり
件数(1ヶ月
当たり)</t>
  </si>
  <si>
    <t>1件当たり　　日数(日)</t>
  </si>
  <si>
    <t>1件当たり　　金額(円)</t>
  </si>
  <si>
    <t>平均支給
期間(日)</t>
  </si>
  <si>
    <t>減額者の占
める割合(%)</t>
  </si>
  <si>
    <t>資格喪失
者の占め
る割合(%)</t>
  </si>
  <si>
    <t>実　数</t>
  </si>
  <si>
    <t>全体に占め
る割合(%)</t>
  </si>
  <si>
    <t>総　　数</t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</si>
  <si>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</si>
  <si>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</si>
  <si>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</si>
  <si>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</si>
  <si>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</si>
  <si>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</si>
  <si>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</si>
  <si>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</si>
  <si>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</si>
  <si>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</si>
  <si>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</si>
  <si>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</si>
  <si>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</si>
  <si>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</si>
  <si>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</si>
  <si>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</si>
  <si>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</si>
  <si>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</si>
  <si>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</si>
  <si>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</si>
  <si>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</si>
  <si>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</si>
  <si>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</si>
  <si>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</si>
  <si>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</si>
  <si>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</si>
  <si>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</si>
  <si>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</si>
  <si>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</si>
  <si>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</si>
  <si>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</si>
  <si>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</si>
  <si>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</si>
  <si>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</si>
  <si>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</si>
  <si>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</si>
  <si>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</si>
  <si>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</si>
  <si>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</si>
  <si>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</si>
  <si>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</si>
  <si>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</si>
  <si>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</si>
  <si>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</si>
  <si>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</si>
  <si>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</si>
  <si>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</si>
  <si>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総    数</t>
  </si>
  <si>
    <t>１～10日</t>
  </si>
  <si>
    <t>30日</t>
  </si>
  <si>
    <t>31日</t>
  </si>
  <si>
    <t>総数</t>
  </si>
  <si>
    <t>報酬の一部支給</t>
  </si>
  <si>
    <t>その他</t>
  </si>
  <si>
    <t>平成25年度</t>
  </si>
  <si>
    <t>平成24年度</t>
  </si>
  <si>
    <t>平成23年度</t>
  </si>
  <si>
    <t>平成22年度</t>
  </si>
  <si>
    <t>平成21年度</t>
  </si>
  <si>
    <t>平成20年度</t>
  </si>
  <si>
    <t>表１　年齢階級別支給件数割合の推移</t>
  </si>
  <si>
    <t>35～39歳</t>
  </si>
  <si>
    <t>30～34歳</t>
  </si>
  <si>
    <t>25～29歳</t>
  </si>
  <si>
    <t>20～24歳</t>
  </si>
  <si>
    <t>15～19歳</t>
  </si>
  <si>
    <t>総  数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</si>
</sst>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00000"/>
    <numFmt numFmtId="180" formatCode="0.00_ "/>
    <numFmt numFmtId="181" formatCode="0.0000000_ "/>
    <numFmt numFmtId="182" formatCode="0.000000_ "/>
    <numFmt numFmtId="183" formatCode="0.000000000000000_ "/>
    <numFmt numFmtId="184" formatCode="0.0"/>
    <numFmt numFmtId="185" formatCode="#,##0.000;[Red]\-#,##0.000"/>
    <numFmt numFmtId="186" formatCode="0.000_);[Red]\(0.000\)"/>
    <numFmt numFmtId="187" formatCode="0.00_);[Red]\(0.00\)"/>
    <numFmt numFmtId="188" formatCode="#,##0.00_);[Red]\(#,##0.00\)"/>
    <numFmt numFmtId="189" formatCode="#,##0.00;&quot;▲ &quot;#,##0.00"/>
    <numFmt numFmtId="190" formatCode="#,###,"/>
    <numFmt numFmtId="191" formatCode="#,##0_);[Red]\(#,##0\)"/>
    <numFmt numFmtId="192" formatCode="#,##0.00_ "/>
    <numFmt numFmtId="193" formatCode="#,##0.00;&quot;△ &quot;#,##0.00"/>
    <numFmt numFmtId="194" formatCode="#,##0;&quot;△ &quot;#,##0"/>
    <numFmt numFmtId="195" formatCode="#,##0.000;&quot;△ &quot;#,##0.000"/>
    <numFmt numFmtId="196" formatCode="#,##0.0000;&quot;△ &quot;#,##0.0000"/>
    <numFmt numFmtId="197" formatCode="#,##0.0;&quot;△ &quot;#,##0.0"/>
    <numFmt numFmtId="198" formatCode="#,##0.0;[Red]\-#,##0.0"/>
    <numFmt numFmtId="199" formatCode="#,##0.00_ ;[Red]\-#,##0.00\ "/>
    <numFmt numFmtId="200" formatCode="#,##0_);\(#,##0\)"/>
    <numFmt numFmtId="201" formatCode="0_ "/>
    <numFmt numFmtId="202" formatCode="#,##0,"/>
    <numFmt numFmtId="203" formatCode="_ * #,##0.000_ ;_ * \-#,##0.000_ ;_ * &quot;-&quot;???_ ;_ @_ "/>
  </numFmts>
  <fonts count="6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0"/>
      <color indexed="14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sz val="10"/>
      <color indexed="8"/>
      <name val="ＭＳ Ｐゴシック"/>
      <family val="3"/>
    </font>
    <font>
      <sz val="14"/>
      <name val="ＭＳ 明朝"/>
      <family val="1"/>
    </font>
    <font>
      <b/>
      <sz val="12"/>
      <name val="ＭＳ Ｐ明朝"/>
      <family val="1"/>
    </font>
    <font>
      <sz val="7"/>
      <name val="ＭＳ 明朝"/>
      <family val="1"/>
    </font>
    <font>
      <b/>
      <sz val="12"/>
      <name val="ＭＳ Ｐゴシック"/>
      <family val="3"/>
    </font>
    <font>
      <sz val="8"/>
      <name val="ＭＳ 明朝"/>
      <family val="1"/>
    </font>
    <font>
      <sz val="14"/>
      <name val="ＭＳ ・団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明朝"/>
      <family val="1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60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9" fillId="0" borderId="0" xfId="0" applyFont="1" applyAlignment="1">
      <alignment/>
    </xf>
    <xf numFmtId="193" fontId="10" fillId="33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193" fontId="10" fillId="34" borderId="0" xfId="0" applyNumberFormat="1" applyFont="1" applyFill="1" applyBorder="1" applyAlignment="1">
      <alignment/>
    </xf>
    <xf numFmtId="193" fontId="12" fillId="34" borderId="11" xfId="0" applyNumberFormat="1" applyFont="1" applyFill="1" applyBorder="1" applyAlignment="1">
      <alignment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194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vertical="center"/>
    </xf>
    <xf numFmtId="194" fontId="9" fillId="33" borderId="14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194" fontId="10" fillId="35" borderId="15" xfId="0" applyNumberFormat="1" applyFont="1" applyFill="1" applyBorder="1" applyAlignment="1">
      <alignment horizontal="center" vertical="center"/>
    </xf>
    <xf numFmtId="19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33" borderId="16" xfId="0" applyFont="1" applyFill="1" applyBorder="1" applyAlignment="1">
      <alignment vertical="center"/>
    </xf>
    <xf numFmtId="194" fontId="12" fillId="33" borderId="17" xfId="0" applyNumberFormat="1" applyFont="1" applyFill="1" applyBorder="1" applyAlignment="1">
      <alignment vertical="center"/>
    </xf>
    <xf numFmtId="194" fontId="12" fillId="33" borderId="16" xfId="0" applyNumberFormat="1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194" fontId="12" fillId="33" borderId="19" xfId="0" applyNumberFormat="1" applyFont="1" applyFill="1" applyBorder="1" applyAlignment="1">
      <alignment vertical="center"/>
    </xf>
    <xf numFmtId="194" fontId="12" fillId="33" borderId="18" xfId="0" applyNumberFormat="1" applyFont="1" applyFill="1" applyBorder="1" applyAlignment="1">
      <alignment vertical="center"/>
    </xf>
    <xf numFmtId="194" fontId="10" fillId="35" borderId="20" xfId="49" applyNumberFormat="1" applyFont="1" applyFill="1" applyBorder="1" applyAlignment="1">
      <alignment vertical="center"/>
    </xf>
    <xf numFmtId="194" fontId="10" fillId="35" borderId="10" xfId="49" applyNumberFormat="1" applyFont="1" applyFill="1" applyBorder="1" applyAlignment="1">
      <alignment vertical="center"/>
    </xf>
    <xf numFmtId="194" fontId="9" fillId="36" borderId="0" xfId="0" applyNumberFormat="1" applyFont="1" applyFill="1" applyAlignment="1">
      <alignment vertical="center"/>
    </xf>
    <xf numFmtId="0" fontId="10" fillId="33" borderId="10" xfId="0" applyFont="1" applyFill="1" applyBorder="1" applyAlignment="1">
      <alignment vertical="center"/>
    </xf>
    <xf numFmtId="194" fontId="12" fillId="33" borderId="21" xfId="0" applyNumberFormat="1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194" fontId="12" fillId="33" borderId="22" xfId="0" applyNumberFormat="1" applyFont="1" applyFill="1" applyBorder="1" applyAlignment="1">
      <alignment vertical="center"/>
    </xf>
    <xf numFmtId="194" fontId="12" fillId="33" borderId="23" xfId="0" applyNumberFormat="1" applyFont="1" applyFill="1" applyBorder="1" applyAlignment="1">
      <alignment vertical="center"/>
    </xf>
    <xf numFmtId="194" fontId="12" fillId="33" borderId="24" xfId="0" applyNumberFormat="1" applyFont="1" applyFill="1" applyBorder="1" applyAlignment="1">
      <alignment vertical="center"/>
    </xf>
    <xf numFmtId="0" fontId="10" fillId="33" borderId="25" xfId="0" applyFont="1" applyFill="1" applyBorder="1" applyAlignment="1">
      <alignment vertical="center"/>
    </xf>
    <xf numFmtId="194" fontId="12" fillId="33" borderId="25" xfId="0" applyNumberFormat="1" applyFont="1" applyFill="1" applyBorder="1" applyAlignment="1">
      <alignment vertical="center"/>
    </xf>
    <xf numFmtId="194" fontId="12" fillId="33" borderId="26" xfId="0" applyNumberFormat="1" applyFont="1" applyFill="1" applyBorder="1" applyAlignment="1">
      <alignment vertical="center"/>
    </xf>
    <xf numFmtId="194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94" fontId="12" fillId="35" borderId="27" xfId="49" applyNumberFormat="1" applyFont="1" applyFill="1" applyBorder="1" applyAlignment="1">
      <alignment vertical="center"/>
    </xf>
    <xf numFmtId="194" fontId="12" fillId="35" borderId="25" xfId="49" applyNumberFormat="1" applyFont="1" applyFill="1" applyBorder="1" applyAlignment="1">
      <alignment vertical="center"/>
    </xf>
    <xf numFmtId="0" fontId="9" fillId="33" borderId="20" xfId="0" applyFont="1" applyFill="1" applyBorder="1" applyAlignment="1">
      <alignment/>
    </xf>
    <xf numFmtId="188" fontId="10" fillId="33" borderId="2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188" fontId="10" fillId="33" borderId="29" xfId="0" applyNumberFormat="1" applyFont="1" applyFill="1" applyBorder="1" applyAlignment="1">
      <alignment/>
    </xf>
    <xf numFmtId="193" fontId="10" fillId="33" borderId="28" xfId="0" applyNumberFormat="1" applyFont="1" applyFill="1" applyBorder="1" applyAlignment="1">
      <alignment/>
    </xf>
    <xf numFmtId="195" fontId="16" fillId="33" borderId="30" xfId="0" applyNumberFormat="1" applyFont="1" applyFill="1" applyBorder="1" applyAlignment="1">
      <alignment vertical="center"/>
    </xf>
    <xf numFmtId="195" fontId="16" fillId="33" borderId="24" xfId="0" applyNumberFormat="1" applyFont="1" applyFill="1" applyBorder="1" applyAlignment="1">
      <alignment vertical="center"/>
    </xf>
    <xf numFmtId="195" fontId="16" fillId="33" borderId="31" xfId="0" applyNumberFormat="1" applyFont="1" applyFill="1" applyBorder="1" applyAlignment="1">
      <alignment vertical="center"/>
    </xf>
    <xf numFmtId="195" fontId="16" fillId="33" borderId="32" xfId="0" applyNumberFormat="1" applyFont="1" applyFill="1" applyBorder="1" applyAlignment="1">
      <alignment vertical="center"/>
    </xf>
    <xf numFmtId="195" fontId="16" fillId="33" borderId="33" xfId="0" applyNumberFormat="1" applyFont="1" applyFill="1" applyBorder="1" applyAlignment="1">
      <alignment vertical="center"/>
    </xf>
    <xf numFmtId="38" fontId="10" fillId="0" borderId="34" xfId="49" applyFont="1" applyBorder="1" applyAlignment="1">
      <alignment/>
    </xf>
    <xf numFmtId="38" fontId="10" fillId="0" borderId="35" xfId="49" applyFont="1" applyBorder="1" applyAlignment="1">
      <alignment/>
    </xf>
    <xf numFmtId="38" fontId="10" fillId="0" borderId="36" xfId="49" applyFont="1" applyBorder="1" applyAlignment="1">
      <alignment/>
    </xf>
    <xf numFmtId="188" fontId="10" fillId="0" borderId="37" xfId="0" applyNumberFormat="1" applyFont="1" applyBorder="1" applyAlignment="1">
      <alignment/>
    </xf>
    <xf numFmtId="188" fontId="10" fillId="0" borderId="11" xfId="0" applyNumberFormat="1" applyFont="1" applyBorder="1" applyAlignment="1">
      <alignment/>
    </xf>
    <xf numFmtId="188" fontId="10" fillId="0" borderId="38" xfId="0" applyNumberFormat="1" applyFont="1" applyBorder="1" applyAlignment="1">
      <alignment/>
    </xf>
    <xf numFmtId="0" fontId="61" fillId="0" borderId="0" xfId="0" applyFont="1" applyAlignment="1">
      <alignment/>
    </xf>
    <xf numFmtId="194" fontId="61" fillId="35" borderId="29" xfId="0" applyNumberFormat="1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9" fontId="10" fillId="35" borderId="40" xfId="0" applyNumberFormat="1" applyFont="1" applyFill="1" applyBorder="1" applyAlignment="1">
      <alignment horizontal="center" vertical="center" wrapText="1"/>
    </xf>
    <xf numFmtId="49" fontId="61" fillId="35" borderId="28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1" fillId="0" borderId="0" xfId="0" applyFont="1" applyAlignment="1">
      <alignment horizontal="center"/>
    </xf>
    <xf numFmtId="199" fontId="61" fillId="34" borderId="10" xfId="0" applyNumberFormat="1" applyFont="1" applyFill="1" applyBorder="1" applyAlignment="1">
      <alignment/>
    </xf>
    <xf numFmtId="0" fontId="10" fillId="34" borderId="28" xfId="0" applyFont="1" applyFill="1" applyBorder="1" applyAlignment="1">
      <alignment horizontal="center"/>
    </xf>
    <xf numFmtId="193" fontId="10" fillId="34" borderId="41" xfId="0" applyNumberFormat="1" applyFont="1" applyFill="1" applyBorder="1" applyAlignment="1">
      <alignment/>
    </xf>
    <xf numFmtId="199" fontId="61" fillId="34" borderId="28" xfId="0" applyNumberFormat="1" applyFont="1" applyFill="1" applyBorder="1" applyAlignment="1">
      <alignment/>
    </xf>
    <xf numFmtId="193" fontId="12" fillId="34" borderId="38" xfId="0" applyNumberFormat="1" applyFont="1" applyFill="1" applyBorder="1" applyAlignment="1">
      <alignment/>
    </xf>
    <xf numFmtId="193" fontId="61" fillId="34" borderId="11" xfId="0" applyNumberFormat="1" applyFont="1" applyFill="1" applyBorder="1" applyAlignment="1">
      <alignment/>
    </xf>
    <xf numFmtId="0" fontId="10" fillId="33" borderId="15" xfId="0" applyFont="1" applyFill="1" applyBorder="1" applyAlignment="1">
      <alignment horizontal="center" vertical="center"/>
    </xf>
    <xf numFmtId="195" fontId="12" fillId="33" borderId="16" xfId="0" applyNumberFormat="1" applyFont="1" applyFill="1" applyBorder="1" applyAlignment="1">
      <alignment vertical="center"/>
    </xf>
    <xf numFmtId="195" fontId="12" fillId="33" borderId="18" xfId="0" applyNumberFormat="1" applyFont="1" applyFill="1" applyBorder="1" applyAlignment="1">
      <alignment vertical="center"/>
    </xf>
    <xf numFmtId="195" fontId="12" fillId="33" borderId="21" xfId="0" applyNumberFormat="1" applyFont="1" applyFill="1" applyBorder="1" applyAlignment="1">
      <alignment vertical="center"/>
    </xf>
    <xf numFmtId="195" fontId="12" fillId="33" borderId="23" xfId="0" applyNumberFormat="1" applyFont="1" applyFill="1" applyBorder="1" applyAlignment="1">
      <alignment vertical="center"/>
    </xf>
    <xf numFmtId="195" fontId="12" fillId="33" borderId="24" xfId="0" applyNumberFormat="1" applyFont="1" applyFill="1" applyBorder="1" applyAlignment="1">
      <alignment vertical="center"/>
    </xf>
    <xf numFmtId="195" fontId="12" fillId="33" borderId="26" xfId="0" applyNumberFormat="1" applyFont="1" applyFill="1" applyBorder="1" applyAlignment="1">
      <alignment vertical="center"/>
    </xf>
    <xf numFmtId="0" fontId="9" fillId="0" borderId="0" xfId="61" applyFont="1" applyFill="1" applyAlignment="1">
      <alignment vertical="center"/>
      <protection/>
    </xf>
    <xf numFmtId="37" fontId="21" fillId="0" borderId="0" xfId="61" applyNumberFormat="1" applyFont="1" applyFill="1" applyBorder="1" applyAlignment="1" applyProtection="1">
      <alignment horizontal="center" vertical="center"/>
      <protection locked="0"/>
    </xf>
    <xf numFmtId="37" fontId="9" fillId="0" borderId="41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Border="1" applyAlignment="1">
      <alignment vertical="center"/>
      <protection/>
    </xf>
    <xf numFmtId="37" fontId="9" fillId="0" borderId="0" xfId="61" applyNumberFormat="1" applyFont="1" applyFill="1" applyBorder="1" applyAlignment="1" applyProtection="1">
      <alignment horizontal="center" vertical="center"/>
      <protection locked="0"/>
    </xf>
    <xf numFmtId="37" fontId="9" fillId="0" borderId="10" xfId="61" applyNumberFormat="1" applyFont="1" applyFill="1" applyBorder="1" applyAlignment="1" applyProtection="1">
      <alignment horizontal="center" vertical="center"/>
      <protection locked="0"/>
    </xf>
    <xf numFmtId="37" fontId="9" fillId="0" borderId="28" xfId="61" applyNumberFormat="1" applyFont="1" applyFill="1" applyBorder="1" applyAlignment="1" applyProtection="1">
      <alignment horizontal="center" vertical="center"/>
      <protection locked="0"/>
    </xf>
    <xf numFmtId="43" fontId="9" fillId="0" borderId="11" xfId="61" applyNumberFormat="1" applyFont="1" applyFill="1" applyBorder="1" applyAlignment="1" applyProtection="1">
      <alignment vertical="center"/>
      <protection locked="0"/>
    </xf>
    <xf numFmtId="193" fontId="9" fillId="0" borderId="0" xfId="61" applyNumberFormat="1" applyFont="1" applyFill="1" applyBorder="1" applyAlignment="1">
      <alignment vertical="center"/>
      <protection/>
    </xf>
    <xf numFmtId="193" fontId="16" fillId="0" borderId="0" xfId="61" applyNumberFormat="1" applyFont="1" applyFill="1" applyBorder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38" fontId="0" fillId="0" borderId="0" xfId="49" applyFont="1" applyFill="1" applyAlignment="1">
      <alignment vertical="center"/>
    </xf>
    <xf numFmtId="0" fontId="0" fillId="0" borderId="0" xfId="63" applyFont="1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9" fillId="0" borderId="41" xfId="63" applyFont="1" applyFill="1" applyBorder="1" applyAlignment="1">
      <alignment vertical="center"/>
      <protection/>
    </xf>
    <xf numFmtId="38" fontId="9" fillId="0" borderId="41" xfId="49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37" fontId="9" fillId="0" borderId="10" xfId="63" applyNumberFormat="1" applyFont="1" applyFill="1" applyBorder="1" applyAlignment="1" applyProtection="1">
      <alignment vertical="center"/>
      <protection locked="0"/>
    </xf>
    <xf numFmtId="37" fontId="9" fillId="0" borderId="28" xfId="63" applyNumberFormat="1" applyFont="1" applyFill="1" applyBorder="1" applyAlignment="1" applyProtection="1">
      <alignment vertical="center"/>
      <protection locked="0"/>
    </xf>
    <xf numFmtId="37" fontId="9" fillId="0" borderId="41" xfId="63" applyNumberFormat="1" applyFont="1" applyFill="1" applyBorder="1" applyAlignment="1" applyProtection="1">
      <alignment horizontal="distributed" vertical="center"/>
      <protection locked="0"/>
    </xf>
    <xf numFmtId="37" fontId="9" fillId="0" borderId="28" xfId="63" applyNumberFormat="1" applyFont="1" applyFill="1" applyBorder="1" applyAlignment="1" applyProtection="1">
      <alignment horizontal="distributed" vertical="center"/>
      <protection locked="0"/>
    </xf>
    <xf numFmtId="37" fontId="9" fillId="0" borderId="38" xfId="63" applyNumberFormat="1" applyFont="1" applyFill="1" applyBorder="1" applyAlignment="1" applyProtection="1">
      <alignment horizontal="distributed" vertical="center"/>
      <protection locked="0"/>
    </xf>
    <xf numFmtId="37" fontId="9" fillId="0" borderId="0" xfId="63" applyNumberFormat="1" applyFont="1" applyFill="1" applyBorder="1" applyAlignment="1" applyProtection="1">
      <alignment vertical="center"/>
      <protection locked="0"/>
    </xf>
    <xf numFmtId="37" fontId="9" fillId="0" borderId="0" xfId="63" applyNumberFormat="1" applyFont="1" applyFill="1" applyBorder="1" applyAlignment="1" applyProtection="1">
      <alignment horizontal="center" vertical="center"/>
      <protection locked="0"/>
    </xf>
    <xf numFmtId="37" fontId="9" fillId="0" borderId="10" xfId="63" applyNumberFormat="1" applyFont="1" applyFill="1" applyBorder="1" applyAlignment="1" applyProtection="1">
      <alignment horizontal="center" vertical="center"/>
      <protection locked="0"/>
    </xf>
    <xf numFmtId="43" fontId="9" fillId="0" borderId="0" xfId="63" applyNumberFormat="1" applyFont="1" applyFill="1" applyBorder="1" applyAlignment="1" applyProtection="1">
      <alignment vertical="center"/>
      <protection locked="0"/>
    </xf>
    <xf numFmtId="43" fontId="9" fillId="0" borderId="10" xfId="63" applyNumberFormat="1" applyFont="1" applyFill="1" applyBorder="1" applyAlignment="1" applyProtection="1">
      <alignment vertical="center"/>
      <protection locked="0"/>
    </xf>
    <xf numFmtId="43" fontId="9" fillId="0" borderId="11" xfId="63" applyNumberFormat="1" applyFont="1" applyFill="1" applyBorder="1" applyAlignment="1" applyProtection="1">
      <alignment vertical="center"/>
      <protection locked="0"/>
    </xf>
    <xf numFmtId="41" fontId="9" fillId="0" borderId="0" xfId="49" applyNumberFormat="1" applyFont="1" applyFill="1" applyBorder="1" applyAlignment="1" applyProtection="1">
      <alignment vertical="center"/>
      <protection locked="0"/>
    </xf>
    <xf numFmtId="41" fontId="9" fillId="0" borderId="10" xfId="49" applyNumberFormat="1" applyFont="1" applyFill="1" applyBorder="1" applyAlignment="1" applyProtection="1">
      <alignment vertical="center"/>
      <protection locked="0"/>
    </xf>
    <xf numFmtId="41" fontId="9" fillId="0" borderId="11" xfId="49" applyNumberFormat="1" applyFont="1" applyFill="1" applyBorder="1" applyAlignment="1" applyProtection="1">
      <alignment vertical="center"/>
      <protection locked="0"/>
    </xf>
    <xf numFmtId="39" fontId="9" fillId="0" borderId="0" xfId="63" applyNumberFormat="1" applyFont="1" applyFill="1" applyBorder="1" applyAlignment="1" applyProtection="1">
      <alignment vertical="center"/>
      <protection locked="0"/>
    </xf>
    <xf numFmtId="0" fontId="0" fillId="0" borderId="28" xfId="63" applyFont="1" applyFill="1" applyBorder="1" applyAlignment="1">
      <alignment vertical="center"/>
      <protection/>
    </xf>
    <xf numFmtId="38" fontId="0" fillId="0" borderId="28" xfId="49" applyFont="1" applyFill="1" applyBorder="1" applyAlignment="1">
      <alignment vertical="center"/>
    </xf>
    <xf numFmtId="0" fontId="18" fillId="0" borderId="0" xfId="61" applyFont="1" applyFill="1">
      <alignment/>
      <protection/>
    </xf>
    <xf numFmtId="37" fontId="9" fillId="0" borderId="0" xfId="61" applyNumberFormat="1" applyFont="1" applyFill="1" applyBorder="1" applyProtection="1">
      <alignment/>
      <protection locked="0"/>
    </xf>
    <xf numFmtId="37" fontId="9" fillId="0" borderId="0" xfId="61" applyNumberFormat="1" applyFont="1" applyFill="1" applyProtection="1">
      <alignment/>
      <protection locked="0"/>
    </xf>
    <xf numFmtId="37" fontId="21" fillId="0" borderId="0" xfId="61" applyNumberFormat="1" applyFont="1" applyFill="1" applyBorder="1" applyAlignment="1" applyProtection="1">
      <alignment horizontal="center"/>
      <protection locked="0"/>
    </xf>
    <xf numFmtId="0" fontId="18" fillId="0" borderId="0" xfId="61" applyFont="1" applyFill="1" applyAlignment="1">
      <alignment vertical="center"/>
      <protection/>
    </xf>
    <xf numFmtId="39" fontId="9" fillId="0" borderId="41" xfId="61" applyNumberFormat="1" applyFont="1" applyFill="1" applyBorder="1" applyAlignment="1" applyProtection="1">
      <alignment vertical="center"/>
      <protection locked="0"/>
    </xf>
    <xf numFmtId="39" fontId="9" fillId="0" borderId="41" xfId="61" applyNumberFormat="1" applyFont="1" applyFill="1" applyBorder="1" applyAlignment="1" applyProtection="1">
      <alignment horizontal="right" vertical="center"/>
      <protection locked="0"/>
    </xf>
    <xf numFmtId="39" fontId="9" fillId="0" borderId="0" xfId="61" applyNumberFormat="1" applyFont="1" applyFill="1" applyBorder="1" applyAlignment="1" applyProtection="1">
      <alignment horizontal="right"/>
      <protection locked="0"/>
    </xf>
    <xf numFmtId="37" fontId="9" fillId="0" borderId="10" xfId="61" applyNumberFormat="1" applyFont="1" applyFill="1" applyBorder="1" applyAlignment="1" applyProtection="1">
      <alignment vertical="center"/>
      <protection locked="0"/>
    </xf>
    <xf numFmtId="39" fontId="9" fillId="0" borderId="38" xfId="61" applyNumberFormat="1" applyFont="1" applyFill="1" applyBorder="1" applyAlignment="1" applyProtection="1">
      <alignment horizontal="center" vertical="center"/>
      <protection locked="0"/>
    </xf>
    <xf numFmtId="39" fontId="9" fillId="0" borderId="0" xfId="61" applyNumberFormat="1" applyFont="1" applyFill="1" applyBorder="1" applyAlignment="1" applyProtection="1">
      <alignment horizontal="center"/>
      <protection locked="0"/>
    </xf>
    <xf numFmtId="37" fontId="9" fillId="0" borderId="28" xfId="61" applyNumberFormat="1" applyFont="1" applyFill="1" applyBorder="1" applyAlignment="1" applyProtection="1">
      <alignment vertical="center"/>
      <protection locked="0"/>
    </xf>
    <xf numFmtId="39" fontId="9" fillId="0" borderId="39" xfId="61" applyNumberFormat="1" applyFont="1" applyFill="1" applyBorder="1" applyAlignment="1" applyProtection="1">
      <alignment horizontal="distributed" vertical="center"/>
      <protection locked="0"/>
    </xf>
    <xf numFmtId="39" fontId="9" fillId="0" borderId="12" xfId="61" applyNumberFormat="1" applyFont="1" applyFill="1" applyBorder="1" applyAlignment="1" applyProtection="1">
      <alignment horizontal="distributed" vertical="center"/>
      <protection locked="0"/>
    </xf>
    <xf numFmtId="37" fontId="9" fillId="0" borderId="14" xfId="61" applyNumberFormat="1" applyFont="1" applyFill="1" applyBorder="1" applyAlignment="1" applyProtection="1">
      <alignment horizontal="distributed" vertical="center"/>
      <protection locked="0"/>
    </xf>
    <xf numFmtId="39" fontId="9" fillId="0" borderId="14" xfId="61" applyNumberFormat="1" applyFont="1" applyFill="1" applyBorder="1" applyAlignment="1" applyProtection="1">
      <alignment horizontal="center" vertical="center" shrinkToFit="1"/>
      <protection locked="0"/>
    </xf>
    <xf numFmtId="43" fontId="9" fillId="0" borderId="0" xfId="61" applyNumberFormat="1" applyFont="1" applyFill="1" applyBorder="1" applyAlignment="1" applyProtection="1">
      <alignment vertical="center"/>
      <protection locked="0"/>
    </xf>
    <xf numFmtId="43" fontId="9" fillId="0" borderId="10" xfId="61" applyNumberFormat="1" applyFont="1" applyFill="1" applyBorder="1" applyAlignment="1" applyProtection="1">
      <alignment vertical="center"/>
      <protection locked="0"/>
    </xf>
    <xf numFmtId="43" fontId="9" fillId="0" borderId="40" xfId="49" applyNumberFormat="1" applyFont="1" applyBorder="1" applyAlignment="1">
      <alignment vertical="center"/>
    </xf>
    <xf numFmtId="193" fontId="9" fillId="0" borderId="0" xfId="61" applyNumberFormat="1" applyFont="1" applyFill="1" applyBorder="1" applyAlignment="1" applyProtection="1">
      <alignment vertical="center"/>
      <protection locked="0"/>
    </xf>
    <xf numFmtId="43" fontId="9" fillId="0" borderId="10" xfId="49" applyNumberFormat="1" applyFont="1" applyBorder="1" applyAlignment="1">
      <alignment vertical="center"/>
    </xf>
    <xf numFmtId="193" fontId="18" fillId="0" borderId="0" xfId="61" applyNumberFormat="1" applyFont="1" applyFill="1" applyAlignment="1">
      <alignment vertical="center"/>
      <protection/>
    </xf>
    <xf numFmtId="43" fontId="9" fillId="0" borderId="41" xfId="61" applyNumberFormat="1" applyFont="1" applyFill="1" applyBorder="1" applyAlignment="1" applyProtection="1">
      <alignment vertical="center"/>
      <protection locked="0"/>
    </xf>
    <xf numFmtId="43" fontId="9" fillId="0" borderId="28" xfId="61" applyNumberFormat="1" applyFont="1" applyFill="1" applyBorder="1" applyAlignment="1" applyProtection="1">
      <alignment vertical="center"/>
      <protection locked="0"/>
    </xf>
    <xf numFmtId="43" fontId="9" fillId="0" borderId="28" xfId="49" applyNumberFormat="1" applyFont="1" applyBorder="1" applyAlignment="1">
      <alignment vertical="center"/>
    </xf>
    <xf numFmtId="43" fontId="9" fillId="0" borderId="38" xfId="61" applyNumberFormat="1" applyFont="1" applyFill="1" applyBorder="1" applyAlignment="1" applyProtection="1">
      <alignment vertical="center"/>
      <protection locked="0"/>
    </xf>
    <xf numFmtId="180" fontId="18" fillId="0" borderId="0" xfId="61" applyNumberFormat="1" applyFont="1" applyFill="1">
      <alignment/>
      <protection/>
    </xf>
    <xf numFmtId="180" fontId="9" fillId="0" borderId="0" xfId="61" applyNumberFormat="1" applyFont="1" applyFill="1" applyAlignment="1">
      <alignment vertical="center"/>
      <protection/>
    </xf>
    <xf numFmtId="201" fontId="9" fillId="0" borderId="0" xfId="61" applyNumberFormat="1" applyFont="1" applyFill="1" applyAlignment="1">
      <alignment vertical="center"/>
      <protection/>
    </xf>
    <xf numFmtId="0" fontId="21" fillId="0" borderId="0" xfId="61" applyFont="1" applyFill="1" applyAlignment="1">
      <alignment horizontal="center" vertical="center"/>
      <protection/>
    </xf>
    <xf numFmtId="0" fontId="9" fillId="0" borderId="12" xfId="61" applyFont="1" applyFill="1" applyBorder="1" applyAlignment="1">
      <alignment horizontal="distributed"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9" fillId="0" borderId="10" xfId="61" applyFont="1" applyFill="1" applyBorder="1" applyAlignment="1">
      <alignment vertical="center"/>
      <protection/>
    </xf>
    <xf numFmtId="0" fontId="22" fillId="0" borderId="0" xfId="61" applyFont="1" applyFill="1" applyAlignment="1">
      <alignment horizontal="right" vertical="center"/>
      <protection/>
    </xf>
    <xf numFmtId="0" fontId="22" fillId="0" borderId="10" xfId="61" applyFont="1" applyFill="1" applyBorder="1" applyAlignment="1">
      <alignment horizontal="right" vertical="center"/>
      <protection/>
    </xf>
    <xf numFmtId="0" fontId="22" fillId="0" borderId="0" xfId="6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43" fontId="9" fillId="0" borderId="0" xfId="61" applyNumberFormat="1" applyFont="1" applyFill="1" applyAlignment="1">
      <alignment vertical="center"/>
      <protection/>
    </xf>
    <xf numFmtId="41" fontId="9" fillId="0" borderId="10" xfId="49" applyNumberFormat="1" applyFont="1" applyFill="1" applyBorder="1" applyAlignment="1">
      <alignment vertical="center"/>
    </xf>
    <xf numFmtId="200" fontId="9" fillId="0" borderId="0" xfId="49" applyNumberFormat="1" applyFont="1" applyFill="1" applyBorder="1" applyAlignment="1">
      <alignment vertical="center"/>
    </xf>
    <xf numFmtId="43" fontId="9" fillId="0" borderId="11" xfId="61" applyNumberFormat="1" applyFont="1" applyFill="1" applyBorder="1" applyAlignment="1">
      <alignment vertical="center"/>
      <protection/>
    </xf>
    <xf numFmtId="41" fontId="9" fillId="0" borderId="11" xfId="49" applyNumberFormat="1" applyFont="1" applyFill="1" applyBorder="1" applyAlignment="1">
      <alignment vertical="center"/>
    </xf>
    <xf numFmtId="0" fontId="9" fillId="0" borderId="28" xfId="61" applyFont="1" applyFill="1" applyBorder="1" applyAlignment="1">
      <alignment horizontal="center" vertical="center"/>
      <protection/>
    </xf>
    <xf numFmtId="43" fontId="9" fillId="0" borderId="28" xfId="61" applyNumberFormat="1" applyFont="1" applyFill="1" applyBorder="1" applyAlignment="1">
      <alignment vertical="center"/>
      <protection/>
    </xf>
    <xf numFmtId="41" fontId="9" fillId="0" borderId="28" xfId="49" applyNumberFormat="1" applyFont="1" applyFill="1" applyBorder="1" applyAlignment="1">
      <alignment vertical="center"/>
    </xf>
    <xf numFmtId="194" fontId="9" fillId="0" borderId="0" xfId="49" applyNumberFormat="1" applyFont="1" applyFill="1" applyBorder="1" applyAlignment="1">
      <alignment vertical="center"/>
    </xf>
    <xf numFmtId="40" fontId="9" fillId="0" borderId="0" xfId="49" applyNumberFormat="1" applyFont="1" applyFill="1" applyAlignment="1">
      <alignment vertical="center"/>
    </xf>
    <xf numFmtId="38" fontId="9" fillId="0" borderId="0" xfId="49" applyNumberFormat="1" applyFont="1" applyFill="1" applyAlignment="1">
      <alignment vertical="center"/>
    </xf>
    <xf numFmtId="0" fontId="9" fillId="0" borderId="0" xfId="64" applyFont="1" applyFill="1" applyAlignment="1">
      <alignment vertical="center"/>
      <protection/>
    </xf>
    <xf numFmtId="38" fontId="9" fillId="0" borderId="0" xfId="49" applyFont="1" applyFill="1" applyAlignment="1">
      <alignment vertical="center"/>
    </xf>
    <xf numFmtId="0" fontId="4" fillId="0" borderId="0" xfId="64" applyFont="1" applyFill="1" applyAlignment="1">
      <alignment vertical="center"/>
      <protection/>
    </xf>
    <xf numFmtId="38" fontId="21" fillId="0" borderId="0" xfId="49" applyFont="1" applyFill="1" applyAlignment="1">
      <alignment horizontal="center" vertical="center"/>
    </xf>
    <xf numFmtId="0" fontId="9" fillId="0" borderId="41" xfId="64" applyFont="1" applyFill="1" applyBorder="1" applyAlignment="1">
      <alignment vertical="center"/>
      <protection/>
    </xf>
    <xf numFmtId="0" fontId="9" fillId="0" borderId="41" xfId="49" applyNumberFormat="1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0" fontId="9" fillId="0" borderId="39" xfId="64" applyFont="1" applyFill="1" applyBorder="1" applyAlignment="1">
      <alignment horizontal="distributed" vertical="center"/>
      <protection/>
    </xf>
    <xf numFmtId="38" fontId="9" fillId="0" borderId="12" xfId="49" applyFont="1" applyFill="1" applyBorder="1" applyAlignment="1">
      <alignment horizontal="distributed" vertical="center"/>
    </xf>
    <xf numFmtId="38" fontId="9" fillId="0" borderId="0" xfId="49" applyFont="1" applyFill="1" applyBorder="1" applyAlignment="1">
      <alignment horizontal="center" vertical="center"/>
    </xf>
    <xf numFmtId="0" fontId="22" fillId="0" borderId="20" xfId="64" applyFont="1" applyFill="1" applyBorder="1" applyAlignment="1">
      <alignment vertical="center"/>
      <protection/>
    </xf>
    <xf numFmtId="38" fontId="22" fillId="0" borderId="10" xfId="49" applyFont="1" applyFill="1" applyBorder="1" applyAlignment="1">
      <alignment vertical="center"/>
    </xf>
    <xf numFmtId="49" fontId="22" fillId="0" borderId="10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vertical="center"/>
    </xf>
    <xf numFmtId="0" fontId="22" fillId="0" borderId="0" xfId="64" applyFont="1" applyFill="1" applyAlignment="1">
      <alignment vertical="center"/>
      <protection/>
    </xf>
    <xf numFmtId="0" fontId="9" fillId="0" borderId="20" xfId="64" applyFont="1" applyFill="1" applyBorder="1" applyAlignment="1">
      <alignment horizontal="distributed" vertical="center"/>
      <protection/>
    </xf>
    <xf numFmtId="0" fontId="9" fillId="0" borderId="29" xfId="64" applyFont="1" applyFill="1" applyBorder="1" applyAlignment="1">
      <alignment horizontal="distributed"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202" fontId="9" fillId="0" borderId="0" xfId="49" applyNumberFormat="1" applyFont="1" applyFill="1" applyBorder="1" applyAlignment="1">
      <alignment vertical="center"/>
    </xf>
    <xf numFmtId="0" fontId="10" fillId="0" borderId="0" xfId="64" applyFont="1" applyFill="1" applyAlignment="1">
      <alignment horizontal="left" vertical="center"/>
      <protection/>
    </xf>
    <xf numFmtId="194" fontId="9" fillId="0" borderId="0" xfId="49" applyNumberFormat="1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11" fillId="0" borderId="0" xfId="64" applyFont="1" applyFill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18" fillId="0" borderId="0" xfId="62" applyFont="1" applyAlignment="1">
      <alignment vertical="center"/>
      <protection/>
    </xf>
    <xf numFmtId="37" fontId="9" fillId="0" borderId="0" xfId="62" applyNumberFormat="1" applyFont="1" applyAlignment="1" applyProtection="1">
      <alignment vertical="center"/>
      <protection locked="0"/>
    </xf>
    <xf numFmtId="39" fontId="9" fillId="0" borderId="0" xfId="62" applyNumberFormat="1" applyFont="1" applyAlignment="1" applyProtection="1">
      <alignment vertical="center"/>
      <protection locked="0"/>
    </xf>
    <xf numFmtId="37" fontId="9" fillId="0" borderId="15" xfId="62" applyNumberFormat="1" applyFont="1" applyBorder="1" applyAlignment="1" applyProtection="1">
      <alignment horizontal="center" vertical="center"/>
      <protection locked="0"/>
    </xf>
    <xf numFmtId="41" fontId="9" fillId="0" borderId="15" xfId="62" applyNumberFormat="1" applyFont="1" applyBorder="1" applyAlignment="1" applyProtection="1">
      <alignment horizontal="right" vertical="center"/>
      <protection locked="0"/>
    </xf>
    <xf numFmtId="43" fontId="9" fillId="0" borderId="15" xfId="62" applyNumberFormat="1" applyFont="1" applyBorder="1" applyAlignment="1" applyProtection="1">
      <alignment horizontal="right" vertical="center"/>
      <protection/>
    </xf>
    <xf numFmtId="203" fontId="9" fillId="0" borderId="15" xfId="62" applyNumberFormat="1" applyFont="1" applyBorder="1" applyAlignment="1" applyProtection="1">
      <alignment horizontal="right" vertical="center"/>
      <protection locked="0"/>
    </xf>
    <xf numFmtId="43" fontId="9" fillId="0" borderId="40" xfId="62" applyNumberFormat="1" applyFont="1" applyBorder="1" applyAlignment="1" applyProtection="1">
      <alignment horizontal="right" vertical="center"/>
      <protection locked="0"/>
    </xf>
    <xf numFmtId="41" fontId="9" fillId="0" borderId="40" xfId="62" applyNumberFormat="1" applyFont="1" applyBorder="1" applyAlignment="1" applyProtection="1">
      <alignment horizontal="right" vertical="center"/>
      <protection locked="0"/>
    </xf>
    <xf numFmtId="43" fontId="9" fillId="0" borderId="15" xfId="62" applyNumberFormat="1" applyFont="1" applyBorder="1" applyAlignment="1" applyProtection="1">
      <alignment horizontal="right" vertical="center"/>
      <protection locked="0"/>
    </xf>
    <xf numFmtId="37" fontId="9" fillId="0" borderId="20" xfId="62" applyNumberFormat="1" applyFont="1" applyBorder="1" applyAlignment="1" applyProtection="1">
      <alignment horizontal="center" vertical="center"/>
      <protection locked="0"/>
    </xf>
    <xf numFmtId="41" fontId="9" fillId="0" borderId="20" xfId="62" applyNumberFormat="1" applyFont="1" applyBorder="1" applyAlignment="1" applyProtection="1">
      <alignment horizontal="right" vertical="center"/>
      <protection locked="0"/>
    </xf>
    <xf numFmtId="43" fontId="9" fillId="0" borderId="20" xfId="62" applyNumberFormat="1" applyFont="1" applyBorder="1" applyAlignment="1" applyProtection="1">
      <alignment horizontal="right" vertical="center"/>
      <protection/>
    </xf>
    <xf numFmtId="203" fontId="9" fillId="0" borderId="20" xfId="62" applyNumberFormat="1" applyFont="1" applyBorder="1" applyAlignment="1" applyProtection="1">
      <alignment horizontal="right" vertical="center"/>
      <protection locked="0"/>
    </xf>
    <xf numFmtId="43" fontId="9" fillId="0" borderId="10" xfId="62" applyNumberFormat="1" applyFont="1" applyBorder="1" applyAlignment="1" applyProtection="1">
      <alignment horizontal="right" vertical="center"/>
      <protection locked="0"/>
    </xf>
    <xf numFmtId="41" fontId="9" fillId="0" borderId="10" xfId="62" applyNumberFormat="1" applyFont="1" applyBorder="1" applyAlignment="1" applyProtection="1">
      <alignment horizontal="right" vertical="center"/>
      <protection locked="0"/>
    </xf>
    <xf numFmtId="43" fontId="9" fillId="0" borderId="20" xfId="62" applyNumberFormat="1" applyFont="1" applyBorder="1" applyAlignment="1" applyProtection="1">
      <alignment horizontal="right" vertical="center"/>
      <protection locked="0"/>
    </xf>
    <xf numFmtId="43" fontId="9" fillId="0" borderId="10" xfId="62" applyNumberFormat="1" applyFont="1" applyFill="1" applyBorder="1" applyAlignment="1" applyProtection="1">
      <alignment horizontal="right" vertical="center"/>
      <protection locked="0"/>
    </xf>
    <xf numFmtId="37" fontId="9" fillId="0" borderId="29" xfId="62" applyNumberFormat="1" applyFont="1" applyBorder="1" applyAlignment="1" applyProtection="1">
      <alignment horizontal="center" vertical="center"/>
      <protection locked="0"/>
    </xf>
    <xf numFmtId="41" fontId="9" fillId="0" borderId="29" xfId="62" applyNumberFormat="1" applyFont="1" applyBorder="1" applyAlignment="1" applyProtection="1">
      <alignment horizontal="right" vertical="center"/>
      <protection locked="0"/>
    </xf>
    <xf numFmtId="43" fontId="9" fillId="0" borderId="29" xfId="62" applyNumberFormat="1" applyFont="1" applyBorder="1" applyAlignment="1" applyProtection="1">
      <alignment horizontal="right" vertical="center"/>
      <protection/>
    </xf>
    <xf numFmtId="203" fontId="9" fillId="0" borderId="29" xfId="62" applyNumberFormat="1" applyFont="1" applyBorder="1" applyAlignment="1" applyProtection="1">
      <alignment horizontal="right" vertical="center"/>
      <protection locked="0"/>
    </xf>
    <xf numFmtId="43" fontId="9" fillId="0" borderId="28" xfId="62" applyNumberFormat="1" applyFont="1" applyBorder="1" applyAlignment="1" applyProtection="1">
      <alignment horizontal="right" vertical="center"/>
      <protection locked="0"/>
    </xf>
    <xf numFmtId="41" fontId="9" fillId="0" borderId="28" xfId="62" applyNumberFormat="1" applyFont="1" applyBorder="1" applyAlignment="1" applyProtection="1">
      <alignment horizontal="right" vertical="center"/>
      <protection locked="0"/>
    </xf>
    <xf numFmtId="43" fontId="9" fillId="0" borderId="29" xfId="62" applyNumberFormat="1" applyFont="1" applyBorder="1" applyAlignment="1" applyProtection="1">
      <alignment horizontal="right" vertical="center"/>
      <protection locked="0"/>
    </xf>
    <xf numFmtId="38" fontId="10" fillId="0" borderId="0" xfId="49" applyFont="1" applyFill="1" applyBorder="1" applyAlignment="1">
      <alignment/>
    </xf>
    <xf numFmtId="37" fontId="11" fillId="0" borderId="42" xfId="62" applyNumberFormat="1" applyFont="1" applyBorder="1" applyAlignment="1" applyProtection="1">
      <alignment vertical="center"/>
      <protection locked="0"/>
    </xf>
    <xf numFmtId="0" fontId="11" fillId="0" borderId="0" xfId="62" applyFont="1" applyAlignment="1">
      <alignment vertical="center"/>
      <protection/>
    </xf>
    <xf numFmtId="37" fontId="19" fillId="0" borderId="0" xfId="61" applyNumberFormat="1" applyFont="1" applyFill="1" applyBorder="1" applyAlignment="1" applyProtection="1">
      <alignment horizontal="center" vertical="center"/>
      <protection locked="0"/>
    </xf>
    <xf numFmtId="37" fontId="9" fillId="0" borderId="39" xfId="61" applyNumberFormat="1" applyFont="1" applyFill="1" applyBorder="1" applyAlignment="1" applyProtection="1">
      <alignment horizontal="center" vertical="center"/>
      <protection locked="0"/>
    </xf>
    <xf numFmtId="37" fontId="24" fillId="0" borderId="0" xfId="61" applyNumberFormat="1" applyFont="1" applyFill="1" applyBorder="1" applyAlignment="1" applyProtection="1">
      <alignment vertical="center"/>
      <protection locked="0"/>
    </xf>
    <xf numFmtId="43" fontId="9" fillId="0" borderId="28" xfId="63" applyNumberFormat="1" applyFont="1" applyFill="1" applyBorder="1" applyAlignment="1" applyProtection="1">
      <alignment vertical="center"/>
      <protection locked="0"/>
    </xf>
    <xf numFmtId="43" fontId="9" fillId="0" borderId="29" xfId="63" applyNumberFormat="1" applyFont="1" applyFill="1" applyBorder="1" applyAlignment="1" applyProtection="1">
      <alignment vertical="center"/>
      <protection locked="0"/>
    </xf>
    <xf numFmtId="37" fontId="9" fillId="0" borderId="29" xfId="63" applyNumberFormat="1" applyFont="1" applyFill="1" applyBorder="1" applyAlignment="1" applyProtection="1">
      <alignment horizontal="center" vertical="center"/>
      <protection locked="0"/>
    </xf>
    <xf numFmtId="43" fontId="9" fillId="0" borderId="20" xfId="63" applyNumberFormat="1" applyFont="1" applyFill="1" applyBorder="1" applyAlignment="1" applyProtection="1">
      <alignment vertical="center"/>
      <protection locked="0"/>
    </xf>
    <xf numFmtId="37" fontId="9" fillId="0" borderId="20" xfId="63" applyNumberFormat="1" applyFont="1" applyFill="1" applyBorder="1" applyAlignment="1" applyProtection="1">
      <alignment horizontal="center" vertical="center"/>
      <protection locked="0"/>
    </xf>
    <xf numFmtId="43" fontId="9" fillId="0" borderId="40" xfId="63" applyNumberFormat="1" applyFont="1" applyFill="1" applyBorder="1" applyAlignment="1" applyProtection="1">
      <alignment horizontal="right" vertical="center"/>
      <protection locked="0"/>
    </xf>
    <xf numFmtId="43" fontId="9" fillId="0" borderId="15" xfId="63" applyNumberFormat="1" applyFont="1" applyFill="1" applyBorder="1" applyAlignment="1" applyProtection="1">
      <alignment horizontal="right" vertical="center"/>
      <protection locked="0"/>
    </xf>
    <xf numFmtId="37" fontId="9" fillId="0" borderId="15" xfId="63" applyNumberFormat="1" applyFont="1" applyFill="1" applyBorder="1" applyAlignment="1" applyProtection="1">
      <alignment horizontal="center" vertical="center"/>
      <protection locked="0"/>
    </xf>
    <xf numFmtId="37" fontId="9" fillId="0" borderId="12" xfId="61" applyNumberFormat="1" applyFont="1" applyFill="1" applyBorder="1" applyAlignment="1" applyProtection="1">
      <alignment horizontal="center" vertical="center"/>
      <protection locked="0"/>
    </xf>
    <xf numFmtId="37" fontId="9" fillId="0" borderId="39" xfId="61" applyNumberFormat="1" applyFont="1" applyFill="1" applyBorder="1" applyAlignment="1" applyProtection="1">
      <alignment vertical="center"/>
      <protection locked="0"/>
    </xf>
    <xf numFmtId="0" fontId="63" fillId="0" borderId="0" xfId="63" applyFont="1" applyFill="1" applyAlignment="1">
      <alignment vertical="center"/>
      <protection/>
    </xf>
    <xf numFmtId="37" fontId="19" fillId="0" borderId="0" xfId="61" applyNumberFormat="1" applyFont="1" applyFill="1" applyBorder="1" applyAlignment="1" applyProtection="1">
      <alignment horizontal="center" vertical="center"/>
      <protection locked="0"/>
    </xf>
    <xf numFmtId="37" fontId="9" fillId="0" borderId="39" xfId="63" applyNumberFormat="1" applyFont="1" applyFill="1" applyBorder="1" applyAlignment="1" applyProtection="1">
      <alignment horizontal="center" vertical="center"/>
      <protection locked="0"/>
    </xf>
    <xf numFmtId="37" fontId="9" fillId="0" borderId="13" xfId="63" applyNumberFormat="1" applyFont="1" applyFill="1" applyBorder="1" applyAlignment="1" applyProtection="1">
      <alignment horizontal="center" vertical="center"/>
      <protection locked="0"/>
    </xf>
    <xf numFmtId="37" fontId="9" fillId="0" borderId="14" xfId="63" applyNumberFormat="1" applyFont="1" applyFill="1" applyBorder="1" applyAlignment="1" applyProtection="1">
      <alignment horizontal="center" vertical="center"/>
      <protection locked="0"/>
    </xf>
    <xf numFmtId="38" fontId="9" fillId="0" borderId="39" xfId="49" applyFont="1" applyFill="1" applyBorder="1" applyAlignment="1" applyProtection="1">
      <alignment horizontal="center" vertical="center"/>
      <protection locked="0"/>
    </xf>
    <xf numFmtId="38" fontId="9" fillId="0" borderId="13" xfId="49" applyFont="1" applyFill="1" applyBorder="1" applyAlignment="1" applyProtection="1">
      <alignment horizontal="center" vertical="center"/>
      <protection locked="0"/>
    </xf>
    <xf numFmtId="38" fontId="9" fillId="0" borderId="14" xfId="49" applyFont="1" applyFill="1" applyBorder="1" applyAlignment="1" applyProtection="1">
      <alignment horizontal="center" vertical="center"/>
      <protection locked="0"/>
    </xf>
    <xf numFmtId="0" fontId="19" fillId="0" borderId="0" xfId="63" applyFont="1" applyFill="1" applyAlignment="1">
      <alignment horizontal="center" vertical="center"/>
      <protection/>
    </xf>
    <xf numFmtId="39" fontId="9" fillId="0" borderId="39" xfId="61" applyNumberFormat="1" applyFont="1" applyFill="1" applyBorder="1" applyAlignment="1" applyProtection="1">
      <alignment horizontal="center" vertical="center"/>
      <protection locked="0"/>
    </xf>
    <xf numFmtId="39" fontId="9" fillId="0" borderId="13" xfId="61" applyNumberFormat="1" applyFont="1" applyFill="1" applyBorder="1" applyAlignment="1" applyProtection="1">
      <alignment horizontal="center" vertical="center"/>
      <protection locked="0"/>
    </xf>
    <xf numFmtId="39" fontId="9" fillId="0" borderId="14" xfId="61" applyNumberFormat="1" applyFont="1" applyFill="1" applyBorder="1" applyAlignment="1" applyProtection="1">
      <alignment horizontal="center" vertical="center"/>
      <protection locked="0"/>
    </xf>
    <xf numFmtId="0" fontId="19" fillId="0" borderId="0" xfId="61" applyFont="1" applyFill="1" applyAlignment="1">
      <alignment horizontal="center" vertical="center"/>
      <protection/>
    </xf>
    <xf numFmtId="38" fontId="19" fillId="0" borderId="0" xfId="49" applyFont="1" applyFill="1" applyAlignment="1">
      <alignment horizontal="center" vertical="center"/>
    </xf>
    <xf numFmtId="0" fontId="10" fillId="0" borderId="0" xfId="64" applyFont="1" applyFill="1" applyAlignment="1">
      <alignment horizontal="left" vertical="center"/>
      <protection/>
    </xf>
    <xf numFmtId="39" fontId="9" fillId="0" borderId="40" xfId="62" applyNumberFormat="1" applyFont="1" applyBorder="1" applyAlignment="1" applyProtection="1">
      <alignment horizontal="center" vertical="center" wrapText="1"/>
      <protection locked="0"/>
    </xf>
    <xf numFmtId="39" fontId="9" fillId="0" borderId="10" xfId="62" applyNumberFormat="1" applyFont="1" applyBorder="1" applyAlignment="1" applyProtection="1">
      <alignment horizontal="center" vertical="center" wrapText="1"/>
      <protection locked="0"/>
    </xf>
    <xf numFmtId="39" fontId="9" fillId="0" borderId="28" xfId="62" applyNumberFormat="1" applyFont="1" applyBorder="1" applyAlignment="1" applyProtection="1">
      <alignment horizontal="center" vertical="center" wrapText="1"/>
      <protection locked="0"/>
    </xf>
    <xf numFmtId="37" fontId="9" fillId="0" borderId="40" xfId="62" applyNumberFormat="1" applyFont="1" applyBorder="1" applyAlignment="1" applyProtection="1">
      <alignment horizontal="center" vertical="center" wrapText="1"/>
      <protection locked="0"/>
    </xf>
    <xf numFmtId="37" fontId="9" fillId="0" borderId="28" xfId="62" applyNumberFormat="1" applyFont="1" applyBorder="1" applyAlignment="1" applyProtection="1">
      <alignment horizontal="center" vertical="center" wrapText="1"/>
      <protection locked="0"/>
    </xf>
    <xf numFmtId="37" fontId="19" fillId="0" borderId="0" xfId="62" applyNumberFormat="1" applyFont="1" applyAlignment="1" applyProtection="1">
      <alignment horizontal="center" vertical="center"/>
      <protection locked="0"/>
    </xf>
    <xf numFmtId="37" fontId="9" fillId="0" borderId="10" xfId="62" applyNumberFormat="1" applyFont="1" applyBorder="1" applyAlignment="1" applyProtection="1">
      <alignment horizontal="center" vertical="center" wrapText="1"/>
      <protection locked="0"/>
    </xf>
    <xf numFmtId="37" fontId="9" fillId="0" borderId="39" xfId="62" applyNumberFormat="1" applyFont="1" applyBorder="1" applyAlignment="1" applyProtection="1">
      <alignment horizontal="center" vertical="center" wrapText="1"/>
      <protection locked="0"/>
    </xf>
    <xf numFmtId="37" fontId="9" fillId="0" borderId="14" xfId="62" applyNumberFormat="1" applyFont="1" applyBorder="1" applyAlignment="1" applyProtection="1">
      <alignment horizontal="center" vertical="center" wrapText="1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Sheet1" xfId="63"/>
    <cellStyle name="標準_Sheet2" xfId="64"/>
    <cellStyle name="Followed Hyperlink" xfId="65"/>
    <cellStyle name="磨葬e義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図１　年齢階級別 出産手当金件数、被保険者数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女性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の構成割合と被保険者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女性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千人当たり件数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5925"/>
          <c:w val="0.926"/>
          <c:h val="0.884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'[1]図１○'!$D$1</c:f>
              <c:strCache>
                <c:ptCount val="1"/>
                <c:pt idx="0">
                  <c:v>被保険者(女性)千人当たり件数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'[1]図１○'!$A$3:$A$8</c:f>
              <c:strCache>
                <c:ptCount val="6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40歳以上</c:v>
                </c:pt>
              </c:strCache>
            </c:strRef>
          </c:cat>
          <c:val>
            <c:numRef>
              <c:f>'[1]図１○'!$D$3:$D$8</c:f>
              <c:numCache>
                <c:ptCount val="6"/>
                <c:pt idx="0">
                  <c:v>0.36032919675415453</c:v>
                </c:pt>
                <c:pt idx="1">
                  <c:v>1.212178341922665</c:v>
                </c:pt>
                <c:pt idx="2">
                  <c:v>3.8715808742629165</c:v>
                </c:pt>
                <c:pt idx="3">
                  <c:v>5.491450576373976</c:v>
                </c:pt>
                <c:pt idx="4">
                  <c:v>3.1300079310941324</c:v>
                </c:pt>
                <c:pt idx="5">
                  <c:v>0.1356679546322687</c:v>
                </c:pt>
              </c:numCache>
            </c:numRef>
          </c:val>
        </c:ser>
        <c:axId val="52153219"/>
        <c:axId val="19943468"/>
      </c:barChart>
      <c:lineChart>
        <c:grouping val="standard"/>
        <c:varyColors val="0"/>
        <c:ser>
          <c:idx val="1"/>
          <c:order val="0"/>
          <c:tx>
            <c:strRef>
              <c:f>'[1]図１○'!$C$1</c:f>
              <c:strCache>
                <c:ptCount val="1"/>
                <c:pt idx="0">
                  <c:v>被保険者数(女性)構成割合(平成24年10月)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'[1]図１○'!$A$3:$A$8</c:f>
              <c:strCache>
                <c:ptCount val="6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40歳以上</c:v>
                </c:pt>
              </c:strCache>
            </c:strRef>
          </c:cat>
          <c:val>
            <c:numRef>
              <c:f>'[1]図１○'!$C$3:$C$8</c:f>
              <c:numCache>
                <c:ptCount val="6"/>
                <c:pt idx="0">
                  <c:v>0.8849252766754636</c:v>
                </c:pt>
                <c:pt idx="1">
                  <c:v>8.659630476958666</c:v>
                </c:pt>
                <c:pt idx="2">
                  <c:v>11.998242929532367</c:v>
                </c:pt>
                <c:pt idx="3">
                  <c:v>11.171822895561828</c:v>
                </c:pt>
                <c:pt idx="4">
                  <c:v>11.723585877775697</c:v>
                </c:pt>
                <c:pt idx="5">
                  <c:v>55.56179254349598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'[1]図１○'!$B$1</c:f>
              <c:strCache>
                <c:ptCount val="1"/>
                <c:pt idx="0">
                  <c:v>出産手当金構成割合(件数)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'[1]図１○'!$A$3:$A$8</c:f>
              <c:strCache>
                <c:ptCount val="6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40歳以上</c:v>
                </c:pt>
              </c:strCache>
            </c:strRef>
          </c:cat>
          <c:val>
            <c:numRef>
              <c:f>'[1]図１○'!$B$3:$B$8</c:f>
              <c:numCache>
                <c:ptCount val="6"/>
                <c:pt idx="0">
                  <c:v>0.1958020050125313</c:v>
                </c:pt>
                <c:pt idx="1">
                  <c:v>6.445802005012531</c:v>
                </c:pt>
                <c:pt idx="2">
                  <c:v>28.524436090225564</c:v>
                </c:pt>
                <c:pt idx="3">
                  <c:v>37.67230576441103</c:v>
                </c:pt>
                <c:pt idx="4">
                  <c:v>22.532894736842106</c:v>
                </c:pt>
                <c:pt idx="5">
                  <c:v>4.628759398496241</c:v>
                </c:pt>
              </c:numCache>
            </c:numRef>
          </c:val>
          <c:smooth val="0"/>
        </c:ser>
        <c:marker val="1"/>
        <c:axId val="63035853"/>
        <c:axId val="36273830"/>
      </c:lineChart>
      <c:catAx>
        <c:axId val="63035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年齢階級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73830"/>
        <c:crossesAt val="0"/>
        <c:auto val="1"/>
        <c:lblOffset val="100"/>
        <c:tickLblSkip val="1"/>
        <c:noMultiLvlLbl val="0"/>
      </c:catAx>
      <c:valAx>
        <c:axId val="362738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構成割合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35853"/>
        <c:crossesAt val="1"/>
        <c:crossBetween val="between"/>
        <c:dispUnits/>
      </c:valAx>
      <c:catAx>
        <c:axId val="52153219"/>
        <c:scaling>
          <c:orientation val="minMax"/>
        </c:scaling>
        <c:axPos val="b"/>
        <c:delete val="1"/>
        <c:majorTickMark val="out"/>
        <c:minorTickMark val="none"/>
        <c:tickLblPos val="none"/>
        <c:crossAx val="19943468"/>
        <c:crosses val="autoZero"/>
        <c:auto val="1"/>
        <c:lblOffset val="100"/>
        <c:tickLblSkip val="1"/>
        <c:noMultiLvlLbl val="0"/>
      </c:catAx>
      <c:valAx>
        <c:axId val="199434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被保険者千人当たり件数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件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53219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6"/>
          <c:y val="0.09625"/>
          <c:w val="0.3095"/>
          <c:h val="0.130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図２　業態別、被保険者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女性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千人当たり件数の比較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575"/>
          <c:w val="0.9465"/>
          <c:h val="0.9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'[1]図２○'!$B$1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'[1]図２○'!$A$2:$A$19</c:f>
              <c:strCache>
                <c:ptCount val="18"/>
                <c:pt idx="0">
                  <c:v>農林水産業</c:v>
                </c:pt>
                <c:pt idx="1">
                  <c:v>鉱業・採石業・砂利採取業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電気･ガス･熱供給･水道業</c:v>
                </c:pt>
                <c:pt idx="5">
                  <c:v>情報通信業</c:v>
                </c:pt>
                <c:pt idx="6">
                  <c:v>運輸業・郵便業</c:v>
                </c:pt>
                <c:pt idx="7">
                  <c:v>卸売・小売業</c:v>
                </c:pt>
                <c:pt idx="8">
                  <c:v>金融・保険業</c:v>
                </c:pt>
                <c:pt idx="9">
                  <c:v>不動産業・物品賃貸業</c:v>
                </c:pt>
                <c:pt idx="10">
                  <c:v>学術研究・専門技術サービス業</c:v>
                </c:pt>
                <c:pt idx="11">
                  <c:v>飲食店・宿泊業</c:v>
                </c:pt>
                <c:pt idx="12">
                  <c:v>生活関連サービス業・娯楽業</c:v>
                </c:pt>
                <c:pt idx="13">
                  <c:v>教育・学習支援業</c:v>
                </c:pt>
                <c:pt idx="14">
                  <c:v>医療・福祉</c:v>
                </c:pt>
                <c:pt idx="15">
                  <c:v>複合サービス事業</c:v>
                </c:pt>
                <c:pt idx="16">
                  <c:v>サービス業</c:v>
                </c:pt>
                <c:pt idx="17">
                  <c:v>公務</c:v>
                </c:pt>
              </c:strCache>
            </c:strRef>
          </c:cat>
          <c:val>
            <c:numRef>
              <c:f>'[1]図２○'!$B$2:$B$19</c:f>
              <c:numCache>
                <c:ptCount val="18"/>
                <c:pt idx="0">
                  <c:v>0.9233231425816115</c:v>
                </c:pt>
                <c:pt idx="1">
                  <c:v>0.7927699381639448</c:v>
                </c:pt>
                <c:pt idx="2">
                  <c:v>1.2692836780410492</c:v>
                </c:pt>
                <c:pt idx="3">
                  <c:v>1.3729498635690476</c:v>
                </c:pt>
                <c:pt idx="4">
                  <c:v>1.6539991336195015</c:v>
                </c:pt>
                <c:pt idx="5">
                  <c:v>2.015688138816259</c:v>
                </c:pt>
                <c:pt idx="6">
                  <c:v>1.0295521448170044</c:v>
                </c:pt>
                <c:pt idx="7">
                  <c:v>1.5006190053397026</c:v>
                </c:pt>
                <c:pt idx="8">
                  <c:v>1.1896700038435493</c:v>
                </c:pt>
                <c:pt idx="9">
                  <c:v>1.1889321227842629</c:v>
                </c:pt>
                <c:pt idx="10">
                  <c:v>1.9418433767634298</c:v>
                </c:pt>
                <c:pt idx="11">
                  <c:v>1.223504888355179</c:v>
                </c:pt>
                <c:pt idx="12">
                  <c:v>1.6568969606614035</c:v>
                </c:pt>
                <c:pt idx="13">
                  <c:v>1.4146621154557195</c:v>
                </c:pt>
                <c:pt idx="14">
                  <c:v>2.2490825171319</c:v>
                </c:pt>
                <c:pt idx="15">
                  <c:v>1.7163104861034215</c:v>
                </c:pt>
                <c:pt idx="16">
                  <c:v>1.0818895599914533</c:v>
                </c:pt>
                <c:pt idx="17">
                  <c:v>0.5297862108875141</c:v>
                </c:pt>
              </c:numCache>
            </c:numRef>
          </c:val>
        </c:ser>
        <c:gapWidth val="50"/>
        <c:axId val="54342391"/>
        <c:axId val="10508544"/>
      </c:barChart>
      <c:lineChart>
        <c:grouping val="standard"/>
        <c:varyColors val="0"/>
        <c:ser>
          <c:idx val="1"/>
          <c:order val="1"/>
          <c:tx>
            <c:strRef>
              <c:f>'[1]図２○'!$E$1</c:f>
              <c:strCache>
                <c:ptCount val="1"/>
                <c:pt idx="0">
                  <c:v>被保険者(女性)千人当たり件数(平均)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'[1]図２○'!$E$2:$E$19</c:f>
              <c:numCache>
                <c:ptCount val="18"/>
                <c:pt idx="0">
                  <c:v>1.629</c:v>
                </c:pt>
                <c:pt idx="1">
                  <c:v>1.629</c:v>
                </c:pt>
                <c:pt idx="2">
                  <c:v>1.629</c:v>
                </c:pt>
                <c:pt idx="3">
                  <c:v>1.629</c:v>
                </c:pt>
                <c:pt idx="4">
                  <c:v>1.629</c:v>
                </c:pt>
                <c:pt idx="5">
                  <c:v>1.629</c:v>
                </c:pt>
                <c:pt idx="6">
                  <c:v>1.629</c:v>
                </c:pt>
                <c:pt idx="7">
                  <c:v>1.629</c:v>
                </c:pt>
                <c:pt idx="8">
                  <c:v>1.629</c:v>
                </c:pt>
                <c:pt idx="9">
                  <c:v>1.629</c:v>
                </c:pt>
                <c:pt idx="10">
                  <c:v>1.629</c:v>
                </c:pt>
                <c:pt idx="11">
                  <c:v>1.629</c:v>
                </c:pt>
                <c:pt idx="12">
                  <c:v>1.629</c:v>
                </c:pt>
                <c:pt idx="13">
                  <c:v>1.629</c:v>
                </c:pt>
                <c:pt idx="14">
                  <c:v>1.629</c:v>
                </c:pt>
                <c:pt idx="15">
                  <c:v>1.629</c:v>
                </c:pt>
                <c:pt idx="16">
                  <c:v>1.629</c:v>
                </c:pt>
                <c:pt idx="17">
                  <c:v>1.629</c:v>
                </c:pt>
              </c:numCache>
            </c:numRef>
          </c:val>
          <c:smooth val="0"/>
        </c:ser>
        <c:axId val="54342391"/>
        <c:axId val="10508544"/>
      </c:lineChart>
      <c:catAx>
        <c:axId val="54342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08544"/>
        <c:crosses val="autoZero"/>
        <c:auto val="1"/>
        <c:lblOffset val="100"/>
        <c:tickLblSkip val="1"/>
        <c:noMultiLvlLbl val="0"/>
      </c:catAx>
      <c:valAx>
        <c:axId val="105085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被保険者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女性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千人当たり件数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42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図３　標準報酬等級別分布の比較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5925"/>
          <c:w val="0.9485"/>
          <c:h val="0.8845"/>
        </c:manualLayout>
      </c:layout>
      <c:lineChart>
        <c:grouping val="standard"/>
        <c:varyColors val="0"/>
        <c:ser>
          <c:idx val="1"/>
          <c:order val="0"/>
          <c:tx>
            <c:strRef>
              <c:f>'[1]図3○'!$B$1</c:f>
              <c:strCache>
                <c:ptCount val="1"/>
                <c:pt idx="0">
                  <c:v>出産手当金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'[1]図3○'!$A$2:$A$48</c:f>
              <c:numCache>
                <c:ptCount val="47"/>
                <c:pt idx="0">
                  <c:v>1</c:v>
                </c:pt>
                <c:pt idx="4">
                  <c:v>5</c:v>
                </c:pt>
                <c:pt idx="9">
                  <c:v>10</c:v>
                </c:pt>
                <c:pt idx="14">
                  <c:v>15</c:v>
                </c:pt>
                <c:pt idx="19">
                  <c:v>20</c:v>
                </c:pt>
                <c:pt idx="24">
                  <c:v>25</c:v>
                </c:pt>
                <c:pt idx="29">
                  <c:v>30</c:v>
                </c:pt>
                <c:pt idx="34">
                  <c:v>35</c:v>
                </c:pt>
                <c:pt idx="39">
                  <c:v>40</c:v>
                </c:pt>
                <c:pt idx="44">
                  <c:v>45</c:v>
                </c:pt>
                <c:pt idx="46">
                  <c:v>47</c:v>
                </c:pt>
              </c:numCache>
            </c:numRef>
          </c:cat>
          <c:val>
            <c:numRef>
              <c:f>'[1]図3○'!$B$2:$B$48</c:f>
              <c:numCache>
                <c:ptCount val="47"/>
                <c:pt idx="0">
                  <c:v>0.10964912280701754</c:v>
                </c:pt>
                <c:pt idx="1">
                  <c:v>0.09398496240601503</c:v>
                </c:pt>
                <c:pt idx="2">
                  <c:v>0.1958020050125313</c:v>
                </c:pt>
                <c:pt idx="3">
                  <c:v>0.3289473684210526</c:v>
                </c:pt>
                <c:pt idx="4">
                  <c:v>0.7048872180451128</c:v>
                </c:pt>
                <c:pt idx="5">
                  <c:v>0.681390977443609</c:v>
                </c:pt>
                <c:pt idx="6">
                  <c:v>0.994674185463659</c:v>
                </c:pt>
                <c:pt idx="7">
                  <c:v>1.5429197994987467</c:v>
                </c:pt>
                <c:pt idx="8">
                  <c:v>2.1224937343358397</c:v>
                </c:pt>
                <c:pt idx="9">
                  <c:v>2.5532581453634084</c:v>
                </c:pt>
                <c:pt idx="10">
                  <c:v>3.6027568922305764</c:v>
                </c:pt>
                <c:pt idx="11">
                  <c:v>4.895050125313284</c:v>
                </c:pt>
                <c:pt idx="12">
                  <c:v>6.069862155388471</c:v>
                </c:pt>
                <c:pt idx="13">
                  <c:v>6.4223057644110275</c:v>
                </c:pt>
                <c:pt idx="14">
                  <c:v>6.790413533834587</c:v>
                </c:pt>
                <c:pt idx="15">
                  <c:v>6.665100250626567</c:v>
                </c:pt>
                <c:pt idx="16">
                  <c:v>10.526315789473683</c:v>
                </c:pt>
                <c:pt idx="17">
                  <c:v>11.44266917293233</c:v>
                </c:pt>
                <c:pt idx="18">
                  <c:v>9.234022556390977</c:v>
                </c:pt>
                <c:pt idx="19">
                  <c:v>7.9104010025062665</c:v>
                </c:pt>
                <c:pt idx="20">
                  <c:v>4.9968671679198</c:v>
                </c:pt>
                <c:pt idx="21">
                  <c:v>3.798558897243108</c:v>
                </c:pt>
                <c:pt idx="22">
                  <c:v>2.6080827067669174</c:v>
                </c:pt>
                <c:pt idx="23">
                  <c:v>1.6055764411027569</c:v>
                </c:pt>
                <c:pt idx="24">
                  <c:v>1.151315789473684</c:v>
                </c:pt>
                <c:pt idx="25">
                  <c:v>0.838032581453634</c:v>
                </c:pt>
                <c:pt idx="26">
                  <c:v>0.5795739348370927</c:v>
                </c:pt>
                <c:pt idx="27">
                  <c:v>0.25845864661654133</c:v>
                </c:pt>
                <c:pt idx="28">
                  <c:v>0.21929824561403508</c:v>
                </c:pt>
                <c:pt idx="29">
                  <c:v>0.22713032581453632</c:v>
                </c:pt>
                <c:pt idx="30">
                  <c:v>0.14097744360902253</c:v>
                </c:pt>
                <c:pt idx="31">
                  <c:v>0.07832080200501253</c:v>
                </c:pt>
                <c:pt idx="32">
                  <c:v>0.05482456140350877</c:v>
                </c:pt>
                <c:pt idx="33">
                  <c:v>0.023496240601503758</c:v>
                </c:pt>
                <c:pt idx="34">
                  <c:v>0.07048872180451127</c:v>
                </c:pt>
                <c:pt idx="35">
                  <c:v>0.046992481203007516</c:v>
                </c:pt>
                <c:pt idx="36">
                  <c:v>0.03132832080200501</c:v>
                </c:pt>
                <c:pt idx="37">
                  <c:v>0.023496240601503758</c:v>
                </c:pt>
                <c:pt idx="38">
                  <c:v>0.07832080200501253</c:v>
                </c:pt>
                <c:pt idx="39">
                  <c:v>0.046992481203007516</c:v>
                </c:pt>
                <c:pt idx="40">
                  <c:v>0.03132832080200501</c:v>
                </c:pt>
                <c:pt idx="41">
                  <c:v>0.007832080200501253</c:v>
                </c:pt>
                <c:pt idx="42">
                  <c:v>0.05482456140350877</c:v>
                </c:pt>
                <c:pt idx="43">
                  <c:v>0.007832080200501253</c:v>
                </c:pt>
                <c:pt idx="44">
                  <c:v>0.03132832080200501</c:v>
                </c:pt>
                <c:pt idx="45">
                  <c:v>0</c:v>
                </c:pt>
                <c:pt idx="46">
                  <c:v>0.10181704260651628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'[1]図3○'!$C$1</c:f>
              <c:strCache>
                <c:ptCount val="1"/>
                <c:pt idx="0">
                  <c:v>被保険者数(女性)</c:v>
                </c:pt>
              </c:strCache>
            </c:strRef>
          </c:tx>
          <c:spPr>
            <a:ln w="38100">
              <a:solidFill>
                <a:srgbClr val="9999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'[1]図3○'!$A$2:$A$48</c:f>
              <c:numCache>
                <c:ptCount val="47"/>
                <c:pt idx="0">
                  <c:v>1</c:v>
                </c:pt>
                <c:pt idx="4">
                  <c:v>5</c:v>
                </c:pt>
                <c:pt idx="9">
                  <c:v>10</c:v>
                </c:pt>
                <c:pt idx="14">
                  <c:v>15</c:v>
                </c:pt>
                <c:pt idx="19">
                  <c:v>20</c:v>
                </c:pt>
                <c:pt idx="24">
                  <c:v>25</c:v>
                </c:pt>
                <c:pt idx="29">
                  <c:v>30</c:v>
                </c:pt>
                <c:pt idx="34">
                  <c:v>35</c:v>
                </c:pt>
                <c:pt idx="39">
                  <c:v>40</c:v>
                </c:pt>
                <c:pt idx="44">
                  <c:v>45</c:v>
                </c:pt>
                <c:pt idx="46">
                  <c:v>47</c:v>
                </c:pt>
              </c:numCache>
            </c:numRef>
          </c:cat>
          <c:val>
            <c:numRef>
              <c:f>'[1]図3○'!$C$2:$C$48</c:f>
              <c:numCache>
                <c:ptCount val="47"/>
                <c:pt idx="0">
                  <c:v>0.4016543706171289</c:v>
                </c:pt>
                <c:pt idx="1">
                  <c:v>0.11097757069447266</c:v>
                </c:pt>
                <c:pt idx="2">
                  <c:v>0.3595642679517158</c:v>
                </c:pt>
                <c:pt idx="3">
                  <c:v>0.38758607266562867</c:v>
                </c:pt>
                <c:pt idx="4">
                  <c:v>1.4239591914771879</c:v>
                </c:pt>
                <c:pt idx="5">
                  <c:v>0.6362492973822634</c:v>
                </c:pt>
                <c:pt idx="6">
                  <c:v>1.2005372737832358</c:v>
                </c:pt>
                <c:pt idx="7">
                  <c:v>2.2733884815714864</c:v>
                </c:pt>
                <c:pt idx="8">
                  <c:v>2.8623948273559647</c:v>
                </c:pt>
                <c:pt idx="9">
                  <c:v>3.7846144859082975</c:v>
                </c:pt>
                <c:pt idx="10">
                  <c:v>4.391910894487383</c:v>
                </c:pt>
                <c:pt idx="11">
                  <c:v>6.023846211437973</c:v>
                </c:pt>
                <c:pt idx="12">
                  <c:v>6.325338892287983</c:v>
                </c:pt>
                <c:pt idx="13">
                  <c:v>6.276246527088233</c:v>
                </c:pt>
                <c:pt idx="14">
                  <c:v>6.341983614705669</c:v>
                </c:pt>
                <c:pt idx="15">
                  <c:v>5.834912668776529</c:v>
                </c:pt>
                <c:pt idx="16">
                  <c:v>9.016375983489455</c:v>
                </c:pt>
                <c:pt idx="17">
                  <c:v>9.241851388010417</c:v>
                </c:pt>
                <c:pt idx="18">
                  <c:v>7.3319300748196214</c:v>
                </c:pt>
                <c:pt idx="19">
                  <c:v>6.021894761223486</c:v>
                </c:pt>
                <c:pt idx="20">
                  <c:v>4.2739948341414</c:v>
                </c:pt>
                <c:pt idx="21">
                  <c:v>3.7004852988837325</c:v>
                </c:pt>
                <c:pt idx="22">
                  <c:v>2.3902459120625514</c:v>
                </c:pt>
                <c:pt idx="23">
                  <c:v>1.7860361110122631</c:v>
                </c:pt>
                <c:pt idx="24">
                  <c:v>1.5502805177796886</c:v>
                </c:pt>
                <c:pt idx="25">
                  <c:v>1.251950971917866</c:v>
                </c:pt>
                <c:pt idx="26">
                  <c:v>1.3020254395131425</c:v>
                </c:pt>
                <c:pt idx="27">
                  <c:v>0.7314367022889235</c:v>
                </c:pt>
                <c:pt idx="28">
                  <c:v>0.41642417027971934</c:v>
                </c:pt>
                <c:pt idx="29">
                  <c:v>0.5723233596370966</c:v>
                </c:pt>
                <c:pt idx="30">
                  <c:v>0.18622957242960525</c:v>
                </c:pt>
                <c:pt idx="31">
                  <c:v>0.1667533340144277</c:v>
                </c:pt>
                <c:pt idx="32">
                  <c:v>0.2241106648284771</c:v>
                </c:pt>
                <c:pt idx="33">
                  <c:v>0.08011149540650302</c:v>
                </c:pt>
                <c:pt idx="34">
                  <c:v>0.0870754942111441</c:v>
                </c:pt>
                <c:pt idx="35">
                  <c:v>0.04568689325682118</c:v>
                </c:pt>
                <c:pt idx="36">
                  <c:v>0.14232831989192282</c:v>
                </c:pt>
                <c:pt idx="37">
                  <c:v>0.06438510250151684</c:v>
                </c:pt>
                <c:pt idx="38">
                  <c:v>0.12345154657531329</c:v>
                </c:pt>
                <c:pt idx="39">
                  <c:v>0.050367822856277736</c:v>
                </c:pt>
                <c:pt idx="40">
                  <c:v>0.06507384963604178</c:v>
                </c:pt>
                <c:pt idx="41">
                  <c:v>0.030853320711404363</c:v>
                </c:pt>
                <c:pt idx="42">
                  <c:v>0.1305558457221724</c:v>
                </c:pt>
                <c:pt idx="43">
                  <c:v>0.02652951925577556</c:v>
                </c:pt>
                <c:pt idx="44">
                  <c:v>0.03665665304860527</c:v>
                </c:pt>
                <c:pt idx="45">
                  <c:v>0.017996707533605442</c:v>
                </c:pt>
                <c:pt idx="46">
                  <c:v>0.2994136848698708</c:v>
                </c:pt>
              </c:numCache>
            </c:numRef>
          </c:val>
          <c:smooth val="0"/>
        </c:ser>
        <c:marker val="1"/>
        <c:axId val="62116097"/>
        <c:axId val="50956602"/>
      </c:lineChart>
      <c:catAx>
        <c:axId val="62116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報酬等級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956602"/>
        <c:crosses val="autoZero"/>
        <c:auto val="0"/>
        <c:lblOffset val="100"/>
        <c:tickLblSkip val="1"/>
        <c:noMultiLvlLbl val="0"/>
      </c:catAx>
      <c:valAx>
        <c:axId val="50956602"/>
        <c:scaling>
          <c:orientation val="minMax"/>
          <c:max val="1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構成割合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116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11325"/>
          <c:w val="0.1825"/>
          <c:h val="0.09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" right="0.7" top="0.75" bottom="0.75" header="0.3" footer="0.3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552450</xdr:colOff>
      <xdr:row>4</xdr:row>
      <xdr:rowOff>0</xdr:rowOff>
    </xdr:from>
    <xdr:ext cx="76200" cy="219075"/>
    <xdr:sp fLocksText="0">
      <xdr:nvSpPr>
        <xdr:cNvPr id="1" name="Text Box 25"/>
        <xdr:cNvSpPr txBox="1">
          <a:spLocks noChangeArrowheads="1"/>
        </xdr:cNvSpPr>
      </xdr:nvSpPr>
      <xdr:spPr>
        <a:xfrm>
          <a:off x="79533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</cdr:x>
      <cdr:y>0.69325</cdr:y>
    </cdr:from>
    <cdr:to>
      <cdr:x>0.8695</cdr:x>
      <cdr:y>0.69325</cdr:y>
    </cdr:to>
    <cdr:sp>
      <cdr:nvSpPr>
        <cdr:cNvPr id="1" name="直線コネクタ 2"/>
        <cdr:cNvSpPr>
          <a:spLocks/>
        </cdr:cNvSpPr>
      </cdr:nvSpPr>
      <cdr:spPr>
        <a:xfrm>
          <a:off x="1295400" y="4276725"/>
          <a:ext cx="687705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0.6165</cdr:y>
    </cdr:from>
    <cdr:to>
      <cdr:x>0.3195</cdr:x>
      <cdr:y>0.70125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57225" y="3800475"/>
          <a:ext cx="23431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千人当たり件数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1.50)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0.23625</cdr:y>
    </cdr:from>
    <cdr:to>
      <cdr:x>0.288</cdr:x>
      <cdr:y>0.31075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14375" y="1457325"/>
          <a:ext cx="1981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当たり件数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1.50)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0001236\Desktop\&#29694;&#37329;&#32102;&#20184;H25&#24180;&#24230;\&#9313;&#20986;&#29987;&#25163;&#24403;&#37329;\H25%20&#27010;&#35201;&#12398;&#22259;(&#20986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１○"/>
      <sheetName val="図1(ボツ)"/>
      <sheetName val="図1"/>
      <sheetName val="図２○"/>
      <sheetName val="図2"/>
      <sheetName val="図3○"/>
      <sheetName val="図3"/>
    </sheetNames>
    <sheetDataSet>
      <sheetData sheetId="0">
        <row r="1">
          <cell r="B1" t="str">
            <v>出産手当金構成割合(件数)</v>
          </cell>
          <cell r="C1" t="str">
            <v>被保険者数(女性)構成割合(平成24年10月)</v>
          </cell>
          <cell r="D1" t="str">
            <v>被保険者(女性)千人当たり件数</v>
          </cell>
        </row>
        <row r="3">
          <cell r="A3" t="str">
            <v>15～19歳</v>
          </cell>
          <cell r="B3">
            <v>0.1958020050125313</v>
          </cell>
          <cell r="C3">
            <v>0.8849252766754636</v>
          </cell>
          <cell r="D3">
            <v>0.36032919675415453</v>
          </cell>
        </row>
        <row r="4">
          <cell r="A4" t="str">
            <v>20～24歳</v>
          </cell>
          <cell r="B4">
            <v>6.445802005012531</v>
          </cell>
          <cell r="C4">
            <v>8.659630476958666</v>
          </cell>
          <cell r="D4">
            <v>1.212178341922665</v>
          </cell>
        </row>
        <row r="5">
          <cell r="A5" t="str">
            <v>25～29歳</v>
          </cell>
          <cell r="B5">
            <v>28.524436090225564</v>
          </cell>
          <cell r="C5">
            <v>11.998242929532367</v>
          </cell>
          <cell r="D5">
            <v>3.8715808742629165</v>
          </cell>
        </row>
        <row r="6">
          <cell r="A6" t="str">
            <v>30～34歳</v>
          </cell>
          <cell r="B6">
            <v>37.67230576441103</v>
          </cell>
          <cell r="C6">
            <v>11.171822895561828</v>
          </cell>
          <cell r="D6">
            <v>5.491450576373976</v>
          </cell>
        </row>
        <row r="7">
          <cell r="A7" t="str">
            <v>35～39歳</v>
          </cell>
          <cell r="B7">
            <v>22.532894736842106</v>
          </cell>
          <cell r="C7">
            <v>11.723585877775697</v>
          </cell>
          <cell r="D7">
            <v>3.1300079310941324</v>
          </cell>
        </row>
        <row r="8">
          <cell r="A8" t="str">
            <v>40歳以上</v>
          </cell>
          <cell r="B8">
            <v>4.628759398496241</v>
          </cell>
          <cell r="C8">
            <v>55.56179254349598</v>
          </cell>
          <cell r="D8">
            <v>0.1356679546322687</v>
          </cell>
        </row>
      </sheetData>
      <sheetData sheetId="3">
        <row r="1">
          <cell r="B1" t="str">
            <v>件数</v>
          </cell>
          <cell r="E1" t="str">
            <v>被保険者(女性)千人当たり件数(平均)</v>
          </cell>
        </row>
        <row r="2">
          <cell r="A2" t="str">
            <v>農林水産業</v>
          </cell>
          <cell r="B2">
            <v>0.9233231425816115</v>
          </cell>
          <cell r="E2">
            <v>1.629</v>
          </cell>
        </row>
        <row r="3">
          <cell r="A3" t="str">
            <v>鉱業・採石業・砂利採取業</v>
          </cell>
          <cell r="B3">
            <v>0.7927699381639448</v>
          </cell>
          <cell r="E3">
            <v>1.629</v>
          </cell>
        </row>
        <row r="4">
          <cell r="A4" t="str">
            <v>建設業</v>
          </cell>
          <cell r="B4">
            <v>1.2692836780410492</v>
          </cell>
          <cell r="E4">
            <v>1.629</v>
          </cell>
        </row>
        <row r="5">
          <cell r="A5" t="str">
            <v>製造業</v>
          </cell>
          <cell r="B5">
            <v>1.3729498635690476</v>
          </cell>
          <cell r="E5">
            <v>1.629</v>
          </cell>
        </row>
        <row r="6">
          <cell r="A6" t="str">
            <v>電気･ガス･熱供給･水道業</v>
          </cell>
          <cell r="B6">
            <v>1.6539991336195015</v>
          </cell>
          <cell r="E6">
            <v>1.629</v>
          </cell>
        </row>
        <row r="7">
          <cell r="A7" t="str">
            <v>情報通信業</v>
          </cell>
          <cell r="B7">
            <v>2.015688138816259</v>
          </cell>
          <cell r="E7">
            <v>1.629</v>
          </cell>
        </row>
        <row r="8">
          <cell r="A8" t="str">
            <v>運輸業・郵便業</v>
          </cell>
          <cell r="B8">
            <v>1.0295521448170044</v>
          </cell>
          <cell r="E8">
            <v>1.629</v>
          </cell>
        </row>
        <row r="9">
          <cell r="A9" t="str">
            <v>卸売・小売業</v>
          </cell>
          <cell r="B9">
            <v>1.5006190053397026</v>
          </cell>
          <cell r="E9">
            <v>1.629</v>
          </cell>
        </row>
        <row r="10">
          <cell r="A10" t="str">
            <v>金融・保険業</v>
          </cell>
          <cell r="B10">
            <v>1.1896700038435493</v>
          </cell>
          <cell r="E10">
            <v>1.629</v>
          </cell>
        </row>
        <row r="11">
          <cell r="A11" t="str">
            <v>不動産業・物品賃貸業</v>
          </cell>
          <cell r="B11">
            <v>1.1889321227842629</v>
          </cell>
          <cell r="E11">
            <v>1.629</v>
          </cell>
        </row>
        <row r="12">
          <cell r="A12" t="str">
            <v>学術研究・専門技術サービス業</v>
          </cell>
          <cell r="B12">
            <v>1.9418433767634298</v>
          </cell>
          <cell r="E12">
            <v>1.629</v>
          </cell>
        </row>
        <row r="13">
          <cell r="A13" t="str">
            <v>飲食店・宿泊業</v>
          </cell>
          <cell r="B13">
            <v>1.223504888355179</v>
          </cell>
          <cell r="E13">
            <v>1.629</v>
          </cell>
        </row>
        <row r="14">
          <cell r="A14" t="str">
            <v>生活関連サービス業・娯楽業</v>
          </cell>
          <cell r="B14">
            <v>1.6568969606614035</v>
          </cell>
          <cell r="E14">
            <v>1.629</v>
          </cell>
        </row>
        <row r="15">
          <cell r="A15" t="str">
            <v>教育・学習支援業</v>
          </cell>
          <cell r="B15">
            <v>1.4146621154557195</v>
          </cell>
          <cell r="E15">
            <v>1.629</v>
          </cell>
        </row>
        <row r="16">
          <cell r="A16" t="str">
            <v>医療・福祉</v>
          </cell>
          <cell r="B16">
            <v>2.2490825171319</v>
          </cell>
          <cell r="E16">
            <v>1.629</v>
          </cell>
        </row>
        <row r="17">
          <cell r="A17" t="str">
            <v>複合サービス事業</v>
          </cell>
          <cell r="B17">
            <v>1.7163104861034215</v>
          </cell>
          <cell r="E17">
            <v>1.629</v>
          </cell>
        </row>
        <row r="18">
          <cell r="A18" t="str">
            <v>サービス業</v>
          </cell>
          <cell r="B18">
            <v>1.0818895599914533</v>
          </cell>
          <cell r="E18">
            <v>1.629</v>
          </cell>
        </row>
        <row r="19">
          <cell r="A19" t="str">
            <v>公務</v>
          </cell>
          <cell r="B19">
            <v>0.5297862108875141</v>
          </cell>
          <cell r="E19">
            <v>1.629</v>
          </cell>
        </row>
      </sheetData>
      <sheetData sheetId="5">
        <row r="1">
          <cell r="B1" t="str">
            <v>出産手当金</v>
          </cell>
          <cell r="C1" t="str">
            <v>被保険者数(女性)</v>
          </cell>
        </row>
        <row r="2">
          <cell r="A2">
            <v>1</v>
          </cell>
          <cell r="B2">
            <v>0.10964912280701754</v>
          </cell>
          <cell r="C2">
            <v>0.4016543706171289</v>
          </cell>
        </row>
        <row r="3">
          <cell r="B3">
            <v>0.09398496240601503</v>
          </cell>
          <cell r="C3">
            <v>0.11097757069447266</v>
          </cell>
        </row>
        <row r="4">
          <cell r="B4">
            <v>0.1958020050125313</v>
          </cell>
          <cell r="C4">
            <v>0.3595642679517158</v>
          </cell>
        </row>
        <row r="5">
          <cell r="B5">
            <v>0.3289473684210526</v>
          </cell>
          <cell r="C5">
            <v>0.38758607266562867</v>
          </cell>
        </row>
        <row r="6">
          <cell r="A6">
            <v>5</v>
          </cell>
          <cell r="B6">
            <v>0.7048872180451128</v>
          </cell>
          <cell r="C6">
            <v>1.4239591914771879</v>
          </cell>
        </row>
        <row r="7">
          <cell r="B7">
            <v>0.681390977443609</v>
          </cell>
          <cell r="C7">
            <v>0.6362492973822634</v>
          </cell>
        </row>
        <row r="8">
          <cell r="B8">
            <v>0.994674185463659</v>
          </cell>
          <cell r="C8">
            <v>1.2005372737832358</v>
          </cell>
        </row>
        <row r="9">
          <cell r="B9">
            <v>1.5429197994987467</v>
          </cell>
          <cell r="C9">
            <v>2.2733884815714864</v>
          </cell>
        </row>
        <row r="10">
          <cell r="B10">
            <v>2.1224937343358397</v>
          </cell>
          <cell r="C10">
            <v>2.8623948273559647</v>
          </cell>
        </row>
        <row r="11">
          <cell r="A11">
            <v>10</v>
          </cell>
          <cell r="B11">
            <v>2.5532581453634084</v>
          </cell>
          <cell r="C11">
            <v>3.7846144859082975</v>
          </cell>
        </row>
        <row r="12">
          <cell r="B12">
            <v>3.6027568922305764</v>
          </cell>
          <cell r="C12">
            <v>4.391910894487383</v>
          </cell>
        </row>
        <row r="13">
          <cell r="B13">
            <v>4.895050125313284</v>
          </cell>
          <cell r="C13">
            <v>6.023846211437973</v>
          </cell>
        </row>
        <row r="14">
          <cell r="B14">
            <v>6.069862155388471</v>
          </cell>
          <cell r="C14">
            <v>6.325338892287983</v>
          </cell>
        </row>
        <row r="15">
          <cell r="B15">
            <v>6.4223057644110275</v>
          </cell>
          <cell r="C15">
            <v>6.276246527088233</v>
          </cell>
        </row>
        <row r="16">
          <cell r="A16">
            <v>15</v>
          </cell>
          <cell r="B16">
            <v>6.790413533834587</v>
          </cell>
          <cell r="C16">
            <v>6.341983614705669</v>
          </cell>
        </row>
        <row r="17">
          <cell r="B17">
            <v>6.665100250626567</v>
          </cell>
          <cell r="C17">
            <v>5.834912668776529</v>
          </cell>
        </row>
        <row r="18">
          <cell r="B18">
            <v>10.526315789473683</v>
          </cell>
          <cell r="C18">
            <v>9.016375983489455</v>
          </cell>
        </row>
        <row r="19">
          <cell r="B19">
            <v>11.44266917293233</v>
          </cell>
          <cell r="C19">
            <v>9.241851388010417</v>
          </cell>
        </row>
        <row r="20">
          <cell r="B20">
            <v>9.234022556390977</v>
          </cell>
          <cell r="C20">
            <v>7.3319300748196214</v>
          </cell>
        </row>
        <row r="21">
          <cell r="A21">
            <v>20</v>
          </cell>
          <cell r="B21">
            <v>7.9104010025062665</v>
          </cell>
          <cell r="C21">
            <v>6.021894761223486</v>
          </cell>
        </row>
        <row r="22">
          <cell r="B22">
            <v>4.9968671679198</v>
          </cell>
          <cell r="C22">
            <v>4.2739948341414</v>
          </cell>
        </row>
        <row r="23">
          <cell r="B23">
            <v>3.798558897243108</v>
          </cell>
          <cell r="C23">
            <v>3.7004852988837325</v>
          </cell>
        </row>
        <row r="24">
          <cell r="B24">
            <v>2.6080827067669174</v>
          </cell>
          <cell r="C24">
            <v>2.3902459120625514</v>
          </cell>
        </row>
        <row r="25">
          <cell r="B25">
            <v>1.6055764411027569</v>
          </cell>
          <cell r="C25">
            <v>1.7860361110122631</v>
          </cell>
        </row>
        <row r="26">
          <cell r="A26">
            <v>25</v>
          </cell>
          <cell r="B26">
            <v>1.151315789473684</v>
          </cell>
          <cell r="C26">
            <v>1.5502805177796886</v>
          </cell>
        </row>
        <row r="27">
          <cell r="B27">
            <v>0.838032581453634</v>
          </cell>
          <cell r="C27">
            <v>1.251950971917866</v>
          </cell>
        </row>
        <row r="28">
          <cell r="B28">
            <v>0.5795739348370927</v>
          </cell>
          <cell r="C28">
            <v>1.3020254395131425</v>
          </cell>
        </row>
        <row r="29">
          <cell r="B29">
            <v>0.25845864661654133</v>
          </cell>
          <cell r="C29">
            <v>0.7314367022889235</v>
          </cell>
        </row>
        <row r="30">
          <cell r="B30">
            <v>0.21929824561403508</v>
          </cell>
          <cell r="C30">
            <v>0.41642417027971934</v>
          </cell>
        </row>
        <row r="31">
          <cell r="A31">
            <v>30</v>
          </cell>
          <cell r="B31">
            <v>0.22713032581453632</v>
          </cell>
          <cell r="C31">
            <v>0.5723233596370966</v>
          </cell>
        </row>
        <row r="32">
          <cell r="B32">
            <v>0.14097744360902253</v>
          </cell>
          <cell r="C32">
            <v>0.18622957242960525</v>
          </cell>
        </row>
        <row r="33">
          <cell r="B33">
            <v>0.07832080200501253</v>
          </cell>
          <cell r="C33">
            <v>0.1667533340144277</v>
          </cell>
        </row>
        <row r="34">
          <cell r="B34">
            <v>0.05482456140350877</v>
          </cell>
          <cell r="C34">
            <v>0.2241106648284771</v>
          </cell>
        </row>
        <row r="35">
          <cell r="B35">
            <v>0.023496240601503758</v>
          </cell>
          <cell r="C35">
            <v>0.08011149540650302</v>
          </cell>
        </row>
        <row r="36">
          <cell r="A36">
            <v>35</v>
          </cell>
          <cell r="B36">
            <v>0.07048872180451127</v>
          </cell>
          <cell r="C36">
            <v>0.0870754942111441</v>
          </cell>
        </row>
        <row r="37">
          <cell r="B37">
            <v>0.046992481203007516</v>
          </cell>
          <cell r="C37">
            <v>0.04568689325682118</v>
          </cell>
        </row>
        <row r="38">
          <cell r="B38">
            <v>0.03132832080200501</v>
          </cell>
          <cell r="C38">
            <v>0.14232831989192282</v>
          </cell>
        </row>
        <row r="39">
          <cell r="B39">
            <v>0.023496240601503758</v>
          </cell>
          <cell r="C39">
            <v>0.06438510250151684</v>
          </cell>
        </row>
        <row r="40">
          <cell r="B40">
            <v>0.07832080200501253</v>
          </cell>
          <cell r="C40">
            <v>0.12345154657531329</v>
          </cell>
        </row>
        <row r="41">
          <cell r="A41">
            <v>40</v>
          </cell>
          <cell r="B41">
            <v>0.046992481203007516</v>
          </cell>
          <cell r="C41">
            <v>0.050367822856277736</v>
          </cell>
        </row>
        <row r="42">
          <cell r="B42">
            <v>0.03132832080200501</v>
          </cell>
          <cell r="C42">
            <v>0.06507384963604178</v>
          </cell>
        </row>
        <row r="43">
          <cell r="B43">
            <v>0.007832080200501253</v>
          </cell>
          <cell r="C43">
            <v>0.030853320711404363</v>
          </cell>
        </row>
        <row r="44">
          <cell r="B44">
            <v>0.05482456140350877</v>
          </cell>
          <cell r="C44">
            <v>0.1305558457221724</v>
          </cell>
        </row>
        <row r="45">
          <cell r="B45">
            <v>0.007832080200501253</v>
          </cell>
          <cell r="C45">
            <v>0.02652951925577556</v>
          </cell>
        </row>
        <row r="46">
          <cell r="A46">
            <v>45</v>
          </cell>
          <cell r="B46">
            <v>0.03132832080200501</v>
          </cell>
          <cell r="C46">
            <v>0.03665665304860527</v>
          </cell>
        </row>
        <row r="47">
          <cell r="B47">
            <v>0</v>
          </cell>
          <cell r="C47">
            <v>0.017996707533605442</v>
          </cell>
        </row>
        <row r="48">
          <cell r="A48">
            <v>47</v>
          </cell>
          <cell r="B48">
            <v>0.10181704260651628</v>
          </cell>
          <cell r="C48">
            <v>0.2994136848698708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19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8.00390625" style="1" bestFit="1" customWidth="1"/>
    <col min="2" max="2" width="23.875" style="1" bestFit="1" customWidth="1"/>
    <col min="3" max="3" width="37.50390625" style="1" bestFit="1" customWidth="1"/>
    <col min="4" max="4" width="27.75390625" style="1" bestFit="1" customWidth="1"/>
    <col min="5" max="5" width="36.50390625" style="1" bestFit="1" customWidth="1"/>
    <col min="6" max="16384" width="9.00390625" style="1" customWidth="1"/>
  </cols>
  <sheetData>
    <row r="1" spans="1:5" ht="13.5">
      <c r="A1" s="6" t="s">
        <v>0</v>
      </c>
      <c r="B1" s="7" t="s">
        <v>67</v>
      </c>
      <c r="C1" s="6" t="s">
        <v>91</v>
      </c>
      <c r="D1" s="8" t="s">
        <v>69</v>
      </c>
      <c r="E1" s="8" t="str">
        <f>CONCATENATE("被保険者(女性)千人当たり件数(平均",E3,")")</f>
        <v>被保険者(女性)千人当たり件数(平均1.5)</v>
      </c>
    </row>
    <row r="2" spans="1:5" ht="13.5">
      <c r="A2" s="9"/>
      <c r="B2" s="10"/>
      <c r="C2" s="9"/>
      <c r="D2" s="11"/>
      <c r="E2" s="11"/>
    </row>
    <row r="3" spans="1:5" ht="13.5">
      <c r="A3" s="12" t="s">
        <v>79</v>
      </c>
      <c r="B3" s="4">
        <v>0.15625</v>
      </c>
      <c r="C3" s="72">
        <f aca="true" t="shared" si="0" ref="C3:C8">E12</f>
        <v>0.8696809002725073</v>
      </c>
      <c r="D3" s="5">
        <f aca="true" t="shared" si="1" ref="D3:D8">B3*$D$10/(C3*$D$11)*1000</f>
        <v>0.2696831223312608</v>
      </c>
      <c r="E3" s="77">
        <f>ROUND(D10/D11*1000,2)</f>
        <v>1.5</v>
      </c>
    </row>
    <row r="4" spans="1:5" ht="13.5">
      <c r="A4" s="12" t="s">
        <v>80</v>
      </c>
      <c r="B4" s="4">
        <v>6.684027777777778</v>
      </c>
      <c r="C4" s="72">
        <f t="shared" si="0"/>
        <v>8.893677812706606</v>
      </c>
      <c r="D4" s="5">
        <f t="shared" si="1"/>
        <v>1.128107606814942</v>
      </c>
      <c r="E4" s="5">
        <f>$E$3</f>
        <v>1.5</v>
      </c>
    </row>
    <row r="5" spans="1:5" ht="14.25">
      <c r="A5" s="12" t="s">
        <v>81</v>
      </c>
      <c r="B5" s="4">
        <v>29.86111111111111</v>
      </c>
      <c r="C5" s="72">
        <f t="shared" si="0"/>
        <v>12.279003066457458</v>
      </c>
      <c r="D5" s="5">
        <f t="shared" si="1"/>
        <v>3.6503669998333987</v>
      </c>
      <c r="E5" s="5">
        <f>$E$3</f>
        <v>1.5</v>
      </c>
    </row>
    <row r="6" spans="1:5" ht="14.25">
      <c r="A6" s="12" t="s">
        <v>82</v>
      </c>
      <c r="B6" s="4">
        <v>37.30034722222222</v>
      </c>
      <c r="C6" s="72">
        <f t="shared" si="0"/>
        <v>11.371027280187484</v>
      </c>
      <c r="D6" s="5">
        <f t="shared" si="1"/>
        <v>4.923873049558433</v>
      </c>
      <c r="E6" s="5">
        <f>$E$3</f>
        <v>1.5</v>
      </c>
    </row>
    <row r="7" spans="1:5" ht="13.5">
      <c r="A7" s="12" t="s">
        <v>83</v>
      </c>
      <c r="B7" s="4">
        <v>21.866319444444443</v>
      </c>
      <c r="C7" s="72">
        <f t="shared" si="0"/>
        <v>11.900015297106552</v>
      </c>
      <c r="D7" s="5">
        <f t="shared" si="1"/>
        <v>2.7581751589043946</v>
      </c>
      <c r="E7" s="5">
        <f>$E$3</f>
        <v>1.5</v>
      </c>
    </row>
    <row r="8" spans="1:5" ht="13.5">
      <c r="A8" s="73" t="s">
        <v>84</v>
      </c>
      <c r="B8" s="74">
        <v>4.131944444444445</v>
      </c>
      <c r="C8" s="75">
        <f t="shared" si="0"/>
        <v>54.686595643269385</v>
      </c>
      <c r="D8" s="76">
        <f t="shared" si="1"/>
        <v>0.11341415442004268</v>
      </c>
      <c r="E8" s="76">
        <f>$E$3</f>
        <v>1.5</v>
      </c>
    </row>
    <row r="9" spans="2:4" ht="13.5">
      <c r="B9" s="71" t="s">
        <v>87</v>
      </c>
      <c r="C9" s="71" t="s">
        <v>5</v>
      </c>
      <c r="D9" s="13"/>
    </row>
    <row r="10" spans="2:4" ht="13.5">
      <c r="B10" s="3"/>
      <c r="C10" s="14" t="s">
        <v>68</v>
      </c>
      <c r="D10" s="15">
        <v>11520</v>
      </c>
    </row>
    <row r="11" spans="2:5" ht="13.5">
      <c r="B11" s="3"/>
      <c r="C11" s="14" t="s">
        <v>85</v>
      </c>
      <c r="D11" s="57">
        <v>7674654</v>
      </c>
      <c r="E11" s="60">
        <f>D11/$D$11*100</f>
        <v>100</v>
      </c>
    </row>
    <row r="12" spans="2:5" ht="13.5">
      <c r="B12" s="16"/>
      <c r="C12" s="67" t="s">
        <v>73</v>
      </c>
      <c r="D12" s="58">
        <v>66745</v>
      </c>
      <c r="E12" s="61">
        <f aca="true" t="shared" si="2" ref="E12:E17">D12/$D$11*100</f>
        <v>0.8696809002725073</v>
      </c>
    </row>
    <row r="13" spans="3:5" ht="13.5">
      <c r="C13" s="66" t="s">
        <v>74</v>
      </c>
      <c r="D13" s="58">
        <v>682559</v>
      </c>
      <c r="E13" s="61">
        <f t="shared" si="2"/>
        <v>8.893677812706606</v>
      </c>
    </row>
    <row r="14" spans="3:5" ht="13.5">
      <c r="C14" s="66" t="s">
        <v>75</v>
      </c>
      <c r="D14" s="58">
        <v>942371</v>
      </c>
      <c r="E14" s="61">
        <f t="shared" si="2"/>
        <v>12.279003066457458</v>
      </c>
    </row>
    <row r="15" spans="3:5" ht="13.5">
      <c r="C15" s="66" t="s">
        <v>76</v>
      </c>
      <c r="D15" s="58">
        <v>872687</v>
      </c>
      <c r="E15" s="61">
        <f t="shared" si="2"/>
        <v>11.371027280187484</v>
      </c>
    </row>
    <row r="16" spans="3:5" ht="13.5">
      <c r="C16" s="66" t="s">
        <v>77</v>
      </c>
      <c r="D16" s="58">
        <v>913285</v>
      </c>
      <c r="E16" s="61">
        <f t="shared" si="2"/>
        <v>11.900015297106552</v>
      </c>
    </row>
    <row r="17" spans="3:5" ht="13.5">
      <c r="C17" s="66" t="s">
        <v>78</v>
      </c>
      <c r="D17" s="59">
        <v>4197007</v>
      </c>
      <c r="E17" s="62">
        <f t="shared" si="2"/>
        <v>54.686595643269385</v>
      </c>
    </row>
    <row r="18" ht="13.5">
      <c r="D18" s="70" t="s">
        <v>86</v>
      </c>
    </row>
    <row r="19" ht="13.5">
      <c r="D19" s="70"/>
    </row>
  </sheetData>
  <sheetProtection/>
  <printOptions horizontalCentered="1" verticalCentered="1"/>
  <pageMargins left="1.1811023622047245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45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27.75390625" style="23" bestFit="1" customWidth="1"/>
    <col min="2" max="2" width="6.50390625" style="22" bestFit="1" customWidth="1"/>
    <col min="3" max="3" width="8.50390625" style="43" bestFit="1" customWidth="1"/>
    <col min="4" max="4" width="12.25390625" style="43" bestFit="1" customWidth="1"/>
    <col min="5" max="5" width="27.75390625" style="43" bestFit="1" customWidth="1"/>
    <col min="6" max="6" width="10.25390625" style="22" bestFit="1" customWidth="1"/>
    <col min="7" max="7" width="14.125" style="22" bestFit="1" customWidth="1"/>
    <col min="8" max="8" width="9.125" style="22" bestFit="1" customWidth="1"/>
    <col min="9" max="9" width="9.25390625" style="22" bestFit="1" customWidth="1"/>
    <col min="10" max="16384" width="9.00390625" style="23" customWidth="1"/>
  </cols>
  <sheetData>
    <row r="1" spans="1:7" ht="13.5" customHeight="1">
      <c r="A1" s="18" t="s">
        <v>6</v>
      </c>
      <c r="B1" s="19" t="s">
        <v>8</v>
      </c>
      <c r="C1" s="65" t="s">
        <v>9</v>
      </c>
      <c r="D1" s="20" t="s">
        <v>10</v>
      </c>
      <c r="E1" s="78" t="s">
        <v>92</v>
      </c>
      <c r="F1" s="21" t="s">
        <v>71</v>
      </c>
      <c r="G1" s="68" t="s">
        <v>89</v>
      </c>
    </row>
    <row r="2" spans="1:7" ht="13.5">
      <c r="A2" s="24" t="s">
        <v>1</v>
      </c>
      <c r="B2" s="52">
        <f aca="true" t="shared" si="0" ref="B2:B19">C2*(-1)/D2*(-1)*1000</f>
        <v>0.88190828153872</v>
      </c>
      <c r="C2" s="25">
        <f>F3</f>
        <v>42</v>
      </c>
      <c r="D2" s="26">
        <f>G3</f>
        <v>47624</v>
      </c>
      <c r="E2" s="79">
        <f>ROUND(F45/G45*1000,3)</f>
        <v>1.501</v>
      </c>
      <c r="F2" s="64" t="s">
        <v>88</v>
      </c>
      <c r="G2" s="69" t="s">
        <v>90</v>
      </c>
    </row>
    <row r="3" spans="1:8" ht="13.5">
      <c r="A3" s="27" t="s">
        <v>53</v>
      </c>
      <c r="B3" s="53">
        <f t="shared" si="0"/>
        <v>0.7901390644753477</v>
      </c>
      <c r="C3" s="28">
        <f>F4</f>
        <v>5</v>
      </c>
      <c r="D3" s="29">
        <f>G4</f>
        <v>6328</v>
      </c>
      <c r="E3" s="80">
        <f>$E$2</f>
        <v>1.501</v>
      </c>
      <c r="F3" s="30">
        <v>42</v>
      </c>
      <c r="G3" s="31">
        <v>47624</v>
      </c>
      <c r="H3" s="32" t="s">
        <v>11</v>
      </c>
    </row>
    <row r="4" spans="1:8" ht="13.5">
      <c r="A4" s="27" t="s">
        <v>2</v>
      </c>
      <c r="B4" s="53">
        <f t="shared" si="0"/>
        <v>1.0874741458352584</v>
      </c>
      <c r="C4" s="28">
        <f>F5+F6+F7</f>
        <v>306</v>
      </c>
      <c r="D4" s="29">
        <f>G5+G6+G7</f>
        <v>281386</v>
      </c>
      <c r="E4" s="80">
        <f aca="true" t="shared" si="1" ref="E4:E19">$E$2</f>
        <v>1.501</v>
      </c>
      <c r="F4" s="30">
        <v>5</v>
      </c>
      <c r="G4" s="31">
        <v>6328</v>
      </c>
      <c r="H4" s="22" t="s">
        <v>12</v>
      </c>
    </row>
    <row r="5" spans="1:8" ht="13.5">
      <c r="A5" s="27" t="s">
        <v>3</v>
      </c>
      <c r="B5" s="53">
        <f t="shared" si="0"/>
        <v>1.2501539177190077</v>
      </c>
      <c r="C5" s="28">
        <f>SUM(F8:F16)</f>
        <v>1462</v>
      </c>
      <c r="D5" s="29">
        <f>SUM(G8:G16)</f>
        <v>1169456</v>
      </c>
      <c r="E5" s="80">
        <f t="shared" si="1"/>
        <v>1.501</v>
      </c>
      <c r="F5" s="30">
        <v>164</v>
      </c>
      <c r="G5" s="31">
        <v>140227</v>
      </c>
      <c r="H5" s="32" t="s">
        <v>13</v>
      </c>
    </row>
    <row r="6" spans="1:8" ht="13.5">
      <c r="A6" s="27" t="s">
        <v>54</v>
      </c>
      <c r="B6" s="53">
        <f t="shared" si="0"/>
        <v>1.487357461576599</v>
      </c>
      <c r="C6" s="28">
        <f>F17</f>
        <v>39</v>
      </c>
      <c r="D6" s="29">
        <f>G17</f>
        <v>26221</v>
      </c>
      <c r="E6" s="80">
        <f t="shared" si="1"/>
        <v>1.501</v>
      </c>
      <c r="F6" s="30">
        <v>62</v>
      </c>
      <c r="G6" s="31">
        <v>60719</v>
      </c>
      <c r="H6" s="32" t="s">
        <v>14</v>
      </c>
    </row>
    <row r="7" spans="1:8" ht="13.5">
      <c r="A7" s="27" t="s">
        <v>55</v>
      </c>
      <c r="B7" s="53">
        <f t="shared" si="0"/>
        <v>1.795966436037097</v>
      </c>
      <c r="C7" s="28">
        <f>F18</f>
        <v>183</v>
      </c>
      <c r="D7" s="29">
        <f>G18</f>
        <v>101895</v>
      </c>
      <c r="E7" s="80">
        <f t="shared" si="1"/>
        <v>1.501</v>
      </c>
      <c r="F7" s="30">
        <v>80</v>
      </c>
      <c r="G7" s="31">
        <v>80440</v>
      </c>
      <c r="H7" s="32" t="s">
        <v>15</v>
      </c>
    </row>
    <row r="8" spans="1:8" ht="13.5">
      <c r="A8" s="27" t="s">
        <v>56</v>
      </c>
      <c r="B8" s="53">
        <f t="shared" si="0"/>
        <v>1.1564710261819084</v>
      </c>
      <c r="C8" s="28">
        <f>F19+F20</f>
        <v>233</v>
      </c>
      <c r="D8" s="29">
        <f>G19+G20</f>
        <v>201475</v>
      </c>
      <c r="E8" s="80">
        <f t="shared" si="1"/>
        <v>1.501</v>
      </c>
      <c r="F8" s="30">
        <v>335</v>
      </c>
      <c r="G8" s="31">
        <v>360840</v>
      </c>
      <c r="H8" s="22" t="s">
        <v>16</v>
      </c>
    </row>
    <row r="9" spans="1:8" ht="13.5">
      <c r="A9" s="27" t="s">
        <v>57</v>
      </c>
      <c r="B9" s="53">
        <f t="shared" si="0"/>
        <v>1.3667683683449878</v>
      </c>
      <c r="C9" s="28">
        <f>SUM(F21:F24)</f>
        <v>1498</v>
      </c>
      <c r="D9" s="29">
        <f>SUM(G21:G24)</f>
        <v>1096016</v>
      </c>
      <c r="E9" s="80">
        <f t="shared" si="1"/>
        <v>1.501</v>
      </c>
      <c r="F9" s="30">
        <v>124</v>
      </c>
      <c r="G9" s="31">
        <v>117191</v>
      </c>
      <c r="H9" s="22" t="s">
        <v>17</v>
      </c>
    </row>
    <row r="10" spans="1:8" ht="13.5">
      <c r="A10" s="33" t="s">
        <v>4</v>
      </c>
      <c r="B10" s="53">
        <f t="shared" si="0"/>
        <v>1.4030423866489439</v>
      </c>
      <c r="C10" s="34">
        <f>F25</f>
        <v>76</v>
      </c>
      <c r="D10" s="34">
        <f>G25</f>
        <v>54168</v>
      </c>
      <c r="E10" s="81">
        <f t="shared" si="1"/>
        <v>1.501</v>
      </c>
      <c r="F10" s="30">
        <v>42</v>
      </c>
      <c r="G10" s="31">
        <v>30372</v>
      </c>
      <c r="H10" s="22" t="s">
        <v>18</v>
      </c>
    </row>
    <row r="11" spans="1:8" ht="13.5">
      <c r="A11" s="27" t="s">
        <v>58</v>
      </c>
      <c r="B11" s="53">
        <f t="shared" si="0"/>
        <v>0.9878837044984691</v>
      </c>
      <c r="C11" s="29">
        <f>F26+F27</f>
        <v>151</v>
      </c>
      <c r="D11" s="29">
        <f>G26+G27</f>
        <v>152852</v>
      </c>
      <c r="E11" s="80">
        <f t="shared" si="1"/>
        <v>1.501</v>
      </c>
      <c r="F11" s="30">
        <v>35</v>
      </c>
      <c r="G11" s="31">
        <v>26386</v>
      </c>
      <c r="H11" s="22" t="s">
        <v>19</v>
      </c>
    </row>
    <row r="12" spans="1:8" ht="13.5">
      <c r="A12" s="27" t="s">
        <v>59</v>
      </c>
      <c r="B12" s="53">
        <f t="shared" si="0"/>
        <v>1.9977882924530015</v>
      </c>
      <c r="C12" s="28">
        <f>F28+F29</f>
        <v>551</v>
      </c>
      <c r="D12" s="29">
        <f>G28+G29</f>
        <v>275805</v>
      </c>
      <c r="E12" s="80">
        <f t="shared" si="1"/>
        <v>1.501</v>
      </c>
      <c r="F12" s="30">
        <v>66</v>
      </c>
      <c r="G12" s="31">
        <v>54054</v>
      </c>
      <c r="H12" s="22" t="s">
        <v>20</v>
      </c>
    </row>
    <row r="13" spans="1:8" ht="13.5">
      <c r="A13" s="27" t="s">
        <v>60</v>
      </c>
      <c r="B13" s="53">
        <f t="shared" si="0"/>
        <v>1.0410817892569717</v>
      </c>
      <c r="C13" s="28">
        <f>F30+F31</f>
        <v>267</v>
      </c>
      <c r="D13" s="29">
        <f>G30+G31</f>
        <v>256464</v>
      </c>
      <c r="E13" s="80">
        <f t="shared" si="1"/>
        <v>1.501</v>
      </c>
      <c r="F13" s="30">
        <v>119</v>
      </c>
      <c r="G13" s="31">
        <v>106307</v>
      </c>
      <c r="H13" s="22" t="s">
        <v>21</v>
      </c>
    </row>
    <row r="14" spans="1:8" ht="13.5">
      <c r="A14" s="27" t="s">
        <v>61</v>
      </c>
      <c r="B14" s="53">
        <f t="shared" si="0"/>
        <v>1.43414309949805</v>
      </c>
      <c r="C14" s="28">
        <f>F32+F33</f>
        <v>410</v>
      </c>
      <c r="D14" s="29">
        <f>G32+G33</f>
        <v>285885</v>
      </c>
      <c r="E14" s="80">
        <f t="shared" si="1"/>
        <v>1.501</v>
      </c>
      <c r="F14" s="30">
        <v>118</v>
      </c>
      <c r="G14" s="31">
        <v>88322</v>
      </c>
      <c r="H14" s="22" t="s">
        <v>22</v>
      </c>
    </row>
    <row r="15" spans="1:8" ht="13.5">
      <c r="A15" s="35" t="s">
        <v>63</v>
      </c>
      <c r="B15" s="54">
        <f t="shared" si="0"/>
        <v>1.4655889629029681</v>
      </c>
      <c r="C15" s="36">
        <f>F34</f>
        <v>266</v>
      </c>
      <c r="D15" s="37">
        <f>G34</f>
        <v>181497</v>
      </c>
      <c r="E15" s="82">
        <f t="shared" si="1"/>
        <v>1.501</v>
      </c>
      <c r="F15" s="30">
        <v>511</v>
      </c>
      <c r="G15" s="31">
        <v>296818</v>
      </c>
      <c r="H15" s="22" t="s">
        <v>23</v>
      </c>
    </row>
    <row r="16" spans="1:8" ht="13.5">
      <c r="A16" s="27" t="s">
        <v>64</v>
      </c>
      <c r="B16" s="55">
        <f t="shared" si="0"/>
        <v>2.0778284692601794</v>
      </c>
      <c r="C16" s="29">
        <f>F35+F36</f>
        <v>5039</v>
      </c>
      <c r="D16" s="38">
        <f>G35+G36</f>
        <v>2425128</v>
      </c>
      <c r="E16" s="83">
        <f t="shared" si="1"/>
        <v>1.501</v>
      </c>
      <c r="F16" s="30">
        <v>112</v>
      </c>
      <c r="G16" s="31">
        <v>89166</v>
      </c>
      <c r="H16" s="22" t="s">
        <v>24</v>
      </c>
    </row>
    <row r="17" spans="1:8" ht="13.5">
      <c r="A17" s="27" t="s">
        <v>62</v>
      </c>
      <c r="B17" s="55">
        <f t="shared" si="0"/>
        <v>1.4163503484221858</v>
      </c>
      <c r="C17" s="29">
        <f>F37</f>
        <v>125</v>
      </c>
      <c r="D17" s="38">
        <f>G37</f>
        <v>88255</v>
      </c>
      <c r="E17" s="83">
        <f t="shared" si="1"/>
        <v>1.501</v>
      </c>
      <c r="F17" s="30">
        <v>39</v>
      </c>
      <c r="G17" s="31">
        <v>26221</v>
      </c>
      <c r="H17" s="32" t="s">
        <v>25</v>
      </c>
    </row>
    <row r="18" spans="1:8" ht="13.5">
      <c r="A18" s="27" t="s">
        <v>65</v>
      </c>
      <c r="B18" s="55">
        <f t="shared" si="0"/>
        <v>1.033452916431446</v>
      </c>
      <c r="C18" s="29">
        <f>SUM(F38:F43)</f>
        <v>681</v>
      </c>
      <c r="D18" s="38">
        <f>SUM(G38:G43)</f>
        <v>658956</v>
      </c>
      <c r="E18" s="83">
        <f t="shared" si="1"/>
        <v>1.501</v>
      </c>
      <c r="F18" s="30">
        <v>183</v>
      </c>
      <c r="G18" s="31">
        <v>101895</v>
      </c>
      <c r="H18" s="22" t="s">
        <v>26</v>
      </c>
    </row>
    <row r="19" spans="1:8" ht="13.5">
      <c r="A19" s="39" t="s">
        <v>66</v>
      </c>
      <c r="B19" s="56">
        <f t="shared" si="0"/>
        <v>0.5092500061602823</v>
      </c>
      <c r="C19" s="40">
        <f>F44</f>
        <v>186</v>
      </c>
      <c r="D19" s="41">
        <f>G44</f>
        <v>365243</v>
      </c>
      <c r="E19" s="84">
        <f t="shared" si="1"/>
        <v>1.501</v>
      </c>
      <c r="F19" s="30">
        <v>109</v>
      </c>
      <c r="G19" s="31">
        <v>92112</v>
      </c>
      <c r="H19" s="32" t="s">
        <v>27</v>
      </c>
    </row>
    <row r="20" spans="3:8" ht="13.5">
      <c r="C20" s="42">
        <f>SUM(C2:C19)</f>
        <v>11520</v>
      </c>
      <c r="D20" s="42">
        <f>SUM(D2:D19)</f>
        <v>7674654</v>
      </c>
      <c r="E20" s="42"/>
      <c r="F20" s="30">
        <v>124</v>
      </c>
      <c r="G20" s="31">
        <v>109363</v>
      </c>
      <c r="H20" s="32" t="s">
        <v>28</v>
      </c>
    </row>
    <row r="21" spans="6:8" ht="13.5">
      <c r="F21" s="30">
        <v>466</v>
      </c>
      <c r="G21" s="31">
        <v>358086</v>
      </c>
      <c r="H21" s="22" t="s">
        <v>29</v>
      </c>
    </row>
    <row r="22" spans="6:8" ht="13.5">
      <c r="F22" s="30">
        <v>815</v>
      </c>
      <c r="G22" s="31">
        <v>531844</v>
      </c>
      <c r="H22" s="22" t="s">
        <v>30</v>
      </c>
    </row>
    <row r="23" spans="6:8" ht="13.5">
      <c r="F23" s="30">
        <v>156</v>
      </c>
      <c r="G23" s="31">
        <v>175016</v>
      </c>
      <c r="H23" s="22" t="s">
        <v>31</v>
      </c>
    </row>
    <row r="24" spans="6:8" ht="13.5">
      <c r="F24" s="30">
        <v>61</v>
      </c>
      <c r="G24" s="31">
        <v>31070</v>
      </c>
      <c r="H24" s="22" t="s">
        <v>32</v>
      </c>
    </row>
    <row r="25" spans="6:8" ht="13.5">
      <c r="F25" s="30">
        <v>76</v>
      </c>
      <c r="G25" s="31">
        <v>54168</v>
      </c>
      <c r="H25" s="32" t="s">
        <v>33</v>
      </c>
    </row>
    <row r="26" spans="6:8" ht="13.5">
      <c r="F26" s="30">
        <v>112</v>
      </c>
      <c r="G26" s="31">
        <v>119313</v>
      </c>
      <c r="H26" s="22" t="s">
        <v>34</v>
      </c>
    </row>
    <row r="27" spans="6:8" ht="13.5">
      <c r="F27" s="30">
        <v>39</v>
      </c>
      <c r="G27" s="31">
        <v>33539</v>
      </c>
      <c r="H27" s="22" t="s">
        <v>35</v>
      </c>
    </row>
    <row r="28" spans="6:8" ht="13.5">
      <c r="F28" s="30">
        <v>108</v>
      </c>
      <c r="G28" s="31">
        <v>41258</v>
      </c>
      <c r="H28" s="32" t="s">
        <v>36</v>
      </c>
    </row>
    <row r="29" spans="6:8" ht="13.5">
      <c r="F29" s="30">
        <v>443</v>
      </c>
      <c r="G29" s="31">
        <v>234547</v>
      </c>
      <c r="H29" s="32" t="s">
        <v>37</v>
      </c>
    </row>
    <row r="30" spans="6:8" ht="13.5">
      <c r="F30" s="30">
        <v>173</v>
      </c>
      <c r="G30" s="31">
        <v>164040</v>
      </c>
      <c r="H30" s="22" t="s">
        <v>38</v>
      </c>
    </row>
    <row r="31" spans="6:8" ht="13.5">
      <c r="F31" s="30">
        <v>94</v>
      </c>
      <c r="G31" s="31">
        <v>92424</v>
      </c>
      <c r="H31" s="22" t="s">
        <v>39</v>
      </c>
    </row>
    <row r="32" spans="6:8" ht="13.5">
      <c r="F32" s="30">
        <v>256</v>
      </c>
      <c r="G32" s="31">
        <v>159550</v>
      </c>
      <c r="H32" s="32" t="s">
        <v>40</v>
      </c>
    </row>
    <row r="33" spans="6:8" ht="13.5">
      <c r="F33" s="30">
        <v>154</v>
      </c>
      <c r="G33" s="31">
        <v>126335</v>
      </c>
      <c r="H33" s="32" t="s">
        <v>41</v>
      </c>
    </row>
    <row r="34" spans="6:8" ht="13.5">
      <c r="F34" s="30">
        <v>266</v>
      </c>
      <c r="G34" s="31">
        <v>181497</v>
      </c>
      <c r="H34" s="22" t="s">
        <v>42</v>
      </c>
    </row>
    <row r="35" spans="6:8" ht="13.5">
      <c r="F35" s="30">
        <v>3294</v>
      </c>
      <c r="G35" s="31">
        <v>1260437</v>
      </c>
      <c r="H35" s="32" t="s">
        <v>43</v>
      </c>
    </row>
    <row r="36" spans="6:8" ht="13.5">
      <c r="F36" s="30">
        <v>1745</v>
      </c>
      <c r="G36" s="31">
        <v>1164691</v>
      </c>
      <c r="H36" s="32" t="s">
        <v>44</v>
      </c>
    </row>
    <row r="37" spans="6:8" ht="13.5">
      <c r="F37" s="30">
        <v>125</v>
      </c>
      <c r="G37" s="31">
        <v>88255</v>
      </c>
      <c r="H37" s="22" t="s">
        <v>45</v>
      </c>
    </row>
    <row r="38" spans="6:8" ht="13.5">
      <c r="F38" s="30">
        <v>176</v>
      </c>
      <c r="G38" s="31">
        <v>148169</v>
      </c>
      <c r="H38" s="32" t="s">
        <v>46</v>
      </c>
    </row>
    <row r="39" spans="6:8" ht="13.5">
      <c r="F39" s="30">
        <v>160</v>
      </c>
      <c r="G39" s="31">
        <v>186274</v>
      </c>
      <c r="H39" s="32" t="s">
        <v>47</v>
      </c>
    </row>
    <row r="40" spans="6:8" ht="13.5">
      <c r="F40" s="30">
        <v>45</v>
      </c>
      <c r="G40" s="31">
        <v>43553</v>
      </c>
      <c r="H40" s="32" t="s">
        <v>48</v>
      </c>
    </row>
    <row r="41" spans="6:8" ht="13.5">
      <c r="F41" s="30">
        <v>50</v>
      </c>
      <c r="G41" s="31">
        <v>33799</v>
      </c>
      <c r="H41" s="32" t="s">
        <v>49</v>
      </c>
    </row>
    <row r="42" spans="6:8" ht="13.5">
      <c r="F42" s="30">
        <v>61</v>
      </c>
      <c r="G42" s="31">
        <v>95503</v>
      </c>
      <c r="H42" s="32" t="s">
        <v>50</v>
      </c>
    </row>
    <row r="43" spans="6:8" ht="13.5">
      <c r="F43" s="30">
        <v>189</v>
      </c>
      <c r="G43" s="31">
        <v>151658</v>
      </c>
      <c r="H43" s="32" t="s">
        <v>51</v>
      </c>
    </row>
    <row r="44" spans="6:8" ht="13.5">
      <c r="F44" s="30">
        <v>186</v>
      </c>
      <c r="G44" s="31">
        <v>365243</v>
      </c>
      <c r="H44" s="22" t="s">
        <v>52</v>
      </c>
    </row>
    <row r="45" spans="6:7" ht="13.5">
      <c r="F45" s="44">
        <f>SUM(F3:F44)</f>
        <v>11520</v>
      </c>
      <c r="G45" s="45">
        <f>SUM(G3:G44)</f>
        <v>7674654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48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8.00390625" style="1" bestFit="1" customWidth="1"/>
    <col min="2" max="2" width="10.25390625" style="1" bestFit="1" customWidth="1"/>
    <col min="3" max="3" width="16.125" style="1" bestFit="1" customWidth="1"/>
    <col min="4" max="16384" width="9.00390625" style="1" customWidth="1"/>
  </cols>
  <sheetData>
    <row r="1" spans="1:4" ht="13.5">
      <c r="A1" s="17" t="s">
        <v>7</v>
      </c>
      <c r="B1" s="17" t="s">
        <v>71</v>
      </c>
      <c r="C1" s="17" t="s">
        <v>72</v>
      </c>
      <c r="D1" s="63" t="s">
        <v>70</v>
      </c>
    </row>
    <row r="2" spans="1:3" ht="13.5">
      <c r="A2" s="46">
        <v>1</v>
      </c>
      <c r="B2" s="47">
        <v>0.11284722222222221</v>
      </c>
      <c r="C2" s="2">
        <v>0.39644783986353</v>
      </c>
    </row>
    <row r="3" spans="1:3" ht="13.5">
      <c r="A3" s="46"/>
      <c r="B3" s="47">
        <v>0.052083333333333336</v>
      </c>
      <c r="C3" s="2">
        <v>0.11317774065123978</v>
      </c>
    </row>
    <row r="4" spans="1:3" ht="13.5">
      <c r="A4" s="46"/>
      <c r="B4" s="47">
        <v>0.20833333333333334</v>
      </c>
      <c r="C4" s="2">
        <v>0.36314340685586605</v>
      </c>
    </row>
    <row r="5" spans="1:3" ht="13.5">
      <c r="A5" s="46"/>
      <c r="B5" s="47">
        <v>0.3559027777777778</v>
      </c>
      <c r="C5" s="2">
        <v>0.4112498100891584</v>
      </c>
    </row>
    <row r="6" spans="1:3" ht="13.5">
      <c r="A6" s="46">
        <v>5</v>
      </c>
      <c r="B6" s="47">
        <v>0.6597222222222222</v>
      </c>
      <c r="C6" s="2">
        <v>1.5013836454386087</v>
      </c>
    </row>
    <row r="7" spans="1:3" ht="13.5">
      <c r="A7" s="46"/>
      <c r="B7" s="47">
        <v>0.5815972222222222</v>
      </c>
      <c r="C7" s="2">
        <v>0.6730726883583286</v>
      </c>
    </row>
    <row r="8" spans="1:3" ht="13.5">
      <c r="A8" s="46"/>
      <c r="B8" s="47">
        <v>0.9375</v>
      </c>
      <c r="C8" s="2">
        <v>1.2855954157672775</v>
      </c>
    </row>
    <row r="9" spans="1:3" ht="13.5">
      <c r="A9" s="46"/>
      <c r="B9" s="47">
        <v>1.8055555555555554</v>
      </c>
      <c r="C9" s="2">
        <v>2.376367716381742</v>
      </c>
    </row>
    <row r="10" spans="1:3" ht="13.5">
      <c r="A10" s="46"/>
      <c r="B10" s="47">
        <v>1.987847222222222</v>
      </c>
      <c r="C10" s="2">
        <v>2.94269943635244</v>
      </c>
    </row>
    <row r="11" spans="1:3" ht="13.5">
      <c r="A11" s="46">
        <v>10</v>
      </c>
      <c r="B11" s="47">
        <v>2.6822916666666665</v>
      </c>
      <c r="C11" s="2">
        <v>3.8844487321513124</v>
      </c>
    </row>
    <row r="12" spans="1:3" ht="13.5">
      <c r="A12" s="46"/>
      <c r="B12" s="47">
        <v>3.975694444444444</v>
      </c>
      <c r="C12" s="2">
        <v>4.447848723864294</v>
      </c>
    </row>
    <row r="13" spans="1:3" ht="13.5">
      <c r="A13" s="46"/>
      <c r="B13" s="47">
        <v>5.15625</v>
      </c>
      <c r="C13" s="2">
        <v>6.097095712718775</v>
      </c>
    </row>
    <row r="14" spans="1:3" ht="13.5">
      <c r="A14" s="46"/>
      <c r="B14" s="47">
        <v>5.694444444444445</v>
      </c>
      <c r="C14" s="2">
        <v>6.368443450349684</v>
      </c>
    </row>
    <row r="15" spans="1:3" ht="13.5">
      <c r="A15" s="46"/>
      <c r="B15" s="47">
        <v>6.232638888888889</v>
      </c>
      <c r="C15" s="2">
        <v>6.265116316644373</v>
      </c>
    </row>
    <row r="16" spans="1:3" ht="13.5">
      <c r="A16" s="46">
        <v>15</v>
      </c>
      <c r="B16" s="47">
        <v>7.092013888888888</v>
      </c>
      <c r="C16" s="2">
        <v>6.331555793915921</v>
      </c>
    </row>
    <row r="17" spans="1:3" ht="13.5">
      <c r="A17" s="46"/>
      <c r="B17" s="47">
        <v>6.805555555555555</v>
      </c>
      <c r="C17" s="2">
        <v>5.795010433043626</v>
      </c>
    </row>
    <row r="18" spans="1:3" ht="13.5">
      <c r="A18" s="46"/>
      <c r="B18" s="47">
        <v>10.37326388888889</v>
      </c>
      <c r="C18" s="2">
        <v>8.962658121134842</v>
      </c>
    </row>
    <row r="19" spans="1:3" ht="13.5">
      <c r="A19" s="46"/>
      <c r="B19" s="47">
        <v>11.23263888888889</v>
      </c>
      <c r="C19" s="2">
        <v>9.142561996931718</v>
      </c>
    </row>
    <row r="20" spans="1:3" ht="13.5">
      <c r="A20" s="46"/>
      <c r="B20" s="47">
        <v>9.262152777777779</v>
      </c>
      <c r="C20" s="2">
        <v>7.233798422704138</v>
      </c>
    </row>
    <row r="21" spans="1:3" ht="13.5">
      <c r="A21" s="46">
        <v>20</v>
      </c>
      <c r="B21" s="47">
        <v>7.439236111111111</v>
      </c>
      <c r="C21" s="2">
        <v>5.952906802052574</v>
      </c>
    </row>
    <row r="22" spans="1:3" ht="13.5">
      <c r="A22" s="46"/>
      <c r="B22" s="47">
        <v>5.555555555555555</v>
      </c>
      <c r="C22" s="2">
        <v>4.192332318825057</v>
      </c>
    </row>
    <row r="23" spans="1:3" ht="13.5">
      <c r="A23" s="46"/>
      <c r="B23" s="47">
        <v>4.053819444444445</v>
      </c>
      <c r="C23" s="2">
        <v>3.6799313688929822</v>
      </c>
    </row>
    <row r="24" spans="1:3" ht="13.5">
      <c r="A24" s="46"/>
      <c r="B24" s="47">
        <v>2.265625</v>
      </c>
      <c r="C24" s="2">
        <v>2.355519870993533</v>
      </c>
    </row>
    <row r="25" spans="1:3" ht="13.5">
      <c r="A25" s="46"/>
      <c r="B25" s="47">
        <v>1.640625</v>
      </c>
      <c r="C25" s="2">
        <v>1.7504111586007656</v>
      </c>
    </row>
    <row r="26" spans="1:3" ht="13.5">
      <c r="A26" s="46">
        <v>25</v>
      </c>
      <c r="B26" s="47">
        <v>1.0243055555555556</v>
      </c>
      <c r="C26" s="2">
        <v>1.5158859278867816</v>
      </c>
    </row>
    <row r="27" spans="1:3" ht="13.5">
      <c r="A27" s="46"/>
      <c r="B27" s="47">
        <v>0.7638888888888888</v>
      </c>
      <c r="C27" s="2">
        <v>1.2316125261151838</v>
      </c>
    </row>
    <row r="28" spans="1:3" ht="13.5">
      <c r="A28" s="46"/>
      <c r="B28" s="47">
        <v>0.5729166666666666</v>
      </c>
      <c r="C28" s="2">
        <v>1.2766047824436124</v>
      </c>
    </row>
    <row r="29" spans="1:3" ht="13.5">
      <c r="A29" s="46"/>
      <c r="B29" s="47">
        <v>0.4253472222222222</v>
      </c>
      <c r="C29" s="2">
        <v>0.715002917395364</v>
      </c>
    </row>
    <row r="30" spans="1:3" ht="13.5">
      <c r="A30" s="46"/>
      <c r="B30" s="47">
        <v>0.22569444444444442</v>
      </c>
      <c r="C30" s="2">
        <v>0.4091650255503375</v>
      </c>
    </row>
    <row r="31" spans="1:3" ht="13.5">
      <c r="A31" s="46">
        <v>30</v>
      </c>
      <c r="B31" s="47">
        <v>0.1909722222222222</v>
      </c>
      <c r="C31" s="2">
        <v>0.5714003523807066</v>
      </c>
    </row>
    <row r="32" spans="1:3" ht="13.5">
      <c r="A32" s="46"/>
      <c r="B32" s="47">
        <v>0.11284722222222221</v>
      </c>
      <c r="C32" s="2">
        <v>0.18075081951577232</v>
      </c>
    </row>
    <row r="33" spans="1:3" ht="13.5">
      <c r="A33" s="46"/>
      <c r="B33" s="47">
        <v>0.078125</v>
      </c>
      <c r="C33" s="2">
        <v>0.1635774068772351</v>
      </c>
    </row>
    <row r="34" spans="1:3" ht="13.5">
      <c r="A34" s="46"/>
      <c r="B34" s="47">
        <v>0.06076388888888889</v>
      </c>
      <c r="C34" s="2">
        <v>0.22511764048255464</v>
      </c>
    </row>
    <row r="35" spans="1:3" ht="13.5">
      <c r="A35" s="46"/>
      <c r="B35" s="47">
        <v>0</v>
      </c>
      <c r="C35" s="2">
        <v>0.07991239735367875</v>
      </c>
    </row>
    <row r="36" spans="1:3" ht="13.5">
      <c r="A36" s="46">
        <v>35</v>
      </c>
      <c r="B36" s="47">
        <v>0.043402777777777776</v>
      </c>
      <c r="C36" s="2">
        <v>0.08601039212972988</v>
      </c>
    </row>
    <row r="37" spans="1:3" ht="13.5">
      <c r="A37" s="46"/>
      <c r="B37" s="47">
        <v>0.026041666666666668</v>
      </c>
      <c r="C37" s="2">
        <v>0.04503134603853151</v>
      </c>
    </row>
    <row r="38" spans="1:3" ht="13.5">
      <c r="A38" s="46"/>
      <c r="B38" s="47">
        <v>0.008680555555555556</v>
      </c>
      <c r="C38" s="2">
        <v>0.14060568724010228</v>
      </c>
    </row>
    <row r="39" spans="1:3" ht="13.5">
      <c r="A39" s="46"/>
      <c r="B39" s="47">
        <v>0.026041666666666668</v>
      </c>
      <c r="C39" s="2">
        <v>0.06409409466537513</v>
      </c>
    </row>
    <row r="40" spans="1:3" ht="13.5">
      <c r="A40" s="48"/>
      <c r="B40" s="47">
        <v>0.052083333333333336</v>
      </c>
      <c r="C40" s="2">
        <v>0.12306743730727143</v>
      </c>
    </row>
    <row r="41" spans="1:3" ht="13.5">
      <c r="A41" s="48">
        <v>40</v>
      </c>
      <c r="B41" s="47">
        <v>0.017361111111111112</v>
      </c>
      <c r="C41" s="2">
        <v>0.05163750704592025</v>
      </c>
    </row>
    <row r="42" spans="1:3" ht="13.5">
      <c r="A42" s="48"/>
      <c r="B42" s="47">
        <v>0.043402777777777776</v>
      </c>
      <c r="C42" s="2">
        <v>0.06362501814414044</v>
      </c>
    </row>
    <row r="43" spans="1:3" ht="13.5">
      <c r="A43" s="48"/>
      <c r="B43" s="47">
        <v>0.017361111111111112</v>
      </c>
      <c r="C43" s="2">
        <v>0.030620272913932014</v>
      </c>
    </row>
    <row r="44" spans="1:3" ht="13.5">
      <c r="A44" s="48"/>
      <c r="B44" s="47">
        <v>0.026041666666666668</v>
      </c>
      <c r="C44" s="2">
        <v>0.13088537932784983</v>
      </c>
    </row>
    <row r="45" spans="1:3" ht="13.5">
      <c r="A45" s="48"/>
      <c r="B45" s="47">
        <v>0.026041666666666668</v>
      </c>
      <c r="C45" s="2">
        <v>0.0252128630163653</v>
      </c>
    </row>
    <row r="46" spans="1:3" ht="13.5">
      <c r="A46" s="48">
        <v>45</v>
      </c>
      <c r="B46" s="47">
        <v>0.008680555555555556</v>
      </c>
      <c r="C46" s="2">
        <v>0.036171011748542675</v>
      </c>
    </row>
    <row r="47" spans="1:3" ht="13.5">
      <c r="A47" s="48"/>
      <c r="B47" s="47">
        <v>0</v>
      </c>
      <c r="C47" s="2">
        <v>0.01821580490794764</v>
      </c>
    </row>
    <row r="48" spans="1:3" ht="13.5">
      <c r="A48" s="49">
        <v>47</v>
      </c>
      <c r="B48" s="50">
        <v>0.08680555555555555</v>
      </c>
      <c r="C48" s="51">
        <v>0.293016466931278</v>
      </c>
    </row>
  </sheetData>
  <sheetProtection/>
  <printOptions/>
  <pageMargins left="0.511811023622047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85" customWidth="1"/>
    <col min="2" max="2" width="17.875" style="85" customWidth="1"/>
    <col min="3" max="8" width="11.50390625" style="85" bestFit="1" customWidth="1"/>
    <col min="9" max="9" width="1.12109375" style="85" customWidth="1"/>
    <col min="10" max="10" width="12.125" style="85" customWidth="1"/>
    <col min="11" max="11" width="9.00390625" style="85" customWidth="1"/>
    <col min="12" max="15" width="19.625" style="85" customWidth="1"/>
    <col min="16" max="16" width="11.50390625" style="85" bestFit="1" customWidth="1"/>
    <col min="17" max="17" width="11.125" style="85" bestFit="1" customWidth="1"/>
    <col min="18" max="16384" width="9.00390625" style="85" customWidth="1"/>
  </cols>
  <sheetData>
    <row r="1" ht="4.5" customHeight="1"/>
    <row r="2" spans="2:9" ht="17.25" customHeight="1">
      <c r="B2" s="236" t="s">
        <v>222</v>
      </c>
      <c r="C2" s="236"/>
      <c r="D2" s="236"/>
      <c r="E2" s="236"/>
      <c r="F2" s="236"/>
      <c r="G2" s="236"/>
      <c r="H2" s="236"/>
      <c r="I2" s="86"/>
    </row>
    <row r="3" spans="2:9" ht="17.25" customHeight="1">
      <c r="B3" s="222"/>
      <c r="C3" s="222"/>
      <c r="D3" s="222"/>
      <c r="E3" s="222"/>
      <c r="F3" s="222"/>
      <c r="G3" s="222"/>
      <c r="H3" s="222"/>
      <c r="I3" s="86"/>
    </row>
    <row r="4" spans="2:10" ht="21.75" customHeight="1">
      <c r="B4" s="234"/>
      <c r="C4" s="223" t="s">
        <v>221</v>
      </c>
      <c r="D4" s="233" t="s">
        <v>220</v>
      </c>
      <c r="E4" s="233" t="s">
        <v>219</v>
      </c>
      <c r="F4" s="233" t="s">
        <v>218</v>
      </c>
      <c r="G4" s="233" t="s">
        <v>217</v>
      </c>
      <c r="H4" s="233" t="s">
        <v>216</v>
      </c>
      <c r="I4" s="88"/>
      <c r="J4" s="88"/>
    </row>
    <row r="5" spans="2:10" ht="21.75" customHeight="1">
      <c r="B5" s="232" t="s">
        <v>99</v>
      </c>
      <c r="C5" s="231">
        <v>100</v>
      </c>
      <c r="D5" s="230">
        <v>100</v>
      </c>
      <c r="E5" s="230">
        <v>100</v>
      </c>
      <c r="F5" s="230">
        <v>100</v>
      </c>
      <c r="G5" s="230">
        <v>100</v>
      </c>
      <c r="H5" s="230">
        <v>100</v>
      </c>
      <c r="I5" s="89"/>
      <c r="J5" s="89"/>
    </row>
    <row r="6" spans="2:10" ht="21.75" customHeight="1">
      <c r="B6" s="229" t="s">
        <v>100</v>
      </c>
      <c r="C6" s="228">
        <v>0.20463112547119008</v>
      </c>
      <c r="D6" s="111">
        <v>0.21339294787115132</v>
      </c>
      <c r="E6" s="111">
        <v>0.12091898428053204</v>
      </c>
      <c r="F6" s="111">
        <v>0.14215314632297196</v>
      </c>
      <c r="G6" s="111">
        <v>0.15625</v>
      </c>
      <c r="H6" s="111">
        <v>0.1958020050125313</v>
      </c>
      <c r="I6" s="89"/>
      <c r="J6" s="89"/>
    </row>
    <row r="7" spans="2:10" ht="21.75" customHeight="1">
      <c r="B7" s="229" t="s">
        <v>101</v>
      </c>
      <c r="C7" s="228">
        <v>8.540656973613354</v>
      </c>
      <c r="D7" s="111">
        <v>8.200386139619956</v>
      </c>
      <c r="E7" s="111">
        <v>7.3659814590890775</v>
      </c>
      <c r="F7" s="111">
        <v>7.098180439727066</v>
      </c>
      <c r="G7" s="111">
        <v>6.684027777777778</v>
      </c>
      <c r="H7" s="111">
        <v>6.445802005012531</v>
      </c>
      <c r="I7" s="89"/>
      <c r="J7" s="88"/>
    </row>
    <row r="8" spans="2:10" ht="21.75" customHeight="1">
      <c r="B8" s="229" t="s">
        <v>102</v>
      </c>
      <c r="C8" s="228">
        <v>31.427032848680668</v>
      </c>
      <c r="D8" s="111">
        <v>32.01910374961894</v>
      </c>
      <c r="E8" s="111">
        <v>30.92503022974607</v>
      </c>
      <c r="F8" s="111">
        <v>31.03677028051554</v>
      </c>
      <c r="G8" s="111">
        <v>29.86111111111111</v>
      </c>
      <c r="H8" s="111">
        <v>28.524436090225564</v>
      </c>
      <c r="I8" s="93"/>
      <c r="J8" s="94"/>
    </row>
    <row r="9" spans="2:10" ht="21.75" customHeight="1">
      <c r="B9" s="229" t="s">
        <v>103</v>
      </c>
      <c r="C9" s="228">
        <v>39.23532579429187</v>
      </c>
      <c r="D9" s="111">
        <v>37.699420790570066</v>
      </c>
      <c r="E9" s="111">
        <v>38.16001612253124</v>
      </c>
      <c r="F9" s="111">
        <v>37.87907505686126</v>
      </c>
      <c r="G9" s="111">
        <v>37.30034722222222</v>
      </c>
      <c r="H9" s="111">
        <v>37.67230576441103</v>
      </c>
      <c r="I9" s="93"/>
      <c r="J9" s="94"/>
    </row>
    <row r="10" spans="2:10" ht="21.75" customHeight="1">
      <c r="B10" s="229" t="s">
        <v>104</v>
      </c>
      <c r="C10" s="228">
        <v>17.82444803446419</v>
      </c>
      <c r="D10" s="111">
        <v>18.859871964231278</v>
      </c>
      <c r="E10" s="111">
        <v>20.02216848045143</v>
      </c>
      <c r="F10" s="111">
        <v>20.289992418498862</v>
      </c>
      <c r="G10" s="111">
        <v>21.866319444444443</v>
      </c>
      <c r="H10" s="111">
        <v>22.532894736842106</v>
      </c>
      <c r="I10" s="93"/>
      <c r="J10" s="94"/>
    </row>
    <row r="11" spans="2:8" ht="21.75" customHeight="1">
      <c r="B11" s="227" t="s">
        <v>105</v>
      </c>
      <c r="C11" s="226">
        <v>2.767905223478729</v>
      </c>
      <c r="D11" s="225">
        <v>3.007824408088609</v>
      </c>
      <c r="E11" s="225">
        <v>3.4058847239016523</v>
      </c>
      <c r="F11" s="225">
        <v>3.5538286580742984</v>
      </c>
      <c r="G11" s="225">
        <v>4.131944444444445</v>
      </c>
      <c r="H11" s="225">
        <v>4.628759398496241</v>
      </c>
    </row>
    <row r="12" spans="2:8" ht="1.5" customHeight="1">
      <c r="B12" s="108"/>
      <c r="C12" s="108"/>
      <c r="D12" s="108"/>
      <c r="E12" s="108"/>
      <c r="F12" s="108"/>
      <c r="G12" s="110"/>
      <c r="H12" s="88"/>
    </row>
    <row r="13" ht="4.5" customHeight="1"/>
    <row r="18" spans="2:6" ht="14.25">
      <c r="B18" s="224"/>
      <c r="C18" s="224"/>
      <c r="D18" s="224"/>
      <c r="E18" s="224"/>
      <c r="F18" s="224"/>
    </row>
  </sheetData>
  <sheetProtection/>
  <mergeCells count="1">
    <mergeCell ref="B2:H2"/>
  </mergeCells>
  <printOptions/>
  <pageMargins left="0.27" right="0.3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16"/>
  <sheetViews>
    <sheetView showGridLines="0" zoomScaleSheetLayoutView="100" zoomScalePageLayoutView="0" workbookViewId="0" topLeftCell="A1">
      <selection activeCell="D23" sqref="D23"/>
    </sheetView>
  </sheetViews>
  <sheetFormatPr defaultColWidth="9.00390625" defaultRowHeight="13.5"/>
  <cols>
    <col min="1" max="1" width="1.12109375" style="95" customWidth="1"/>
    <col min="2" max="5" width="9.625" style="95" customWidth="1"/>
    <col min="6" max="8" width="11.75390625" style="96" bestFit="1" customWidth="1"/>
    <col min="9" max="9" width="1.12109375" style="95" customWidth="1"/>
    <col min="10" max="10" width="2.375" style="97" bestFit="1" customWidth="1"/>
    <col min="11" max="16" width="9.00390625" style="97" customWidth="1"/>
    <col min="17" max="19" width="9.625" style="98" customWidth="1"/>
    <col min="20" max="16384" width="9.00390625" style="95" customWidth="1"/>
  </cols>
  <sheetData>
    <row r="1" ht="4.5" customHeight="1"/>
    <row r="2" spans="2:8" ht="17.25" customHeight="1">
      <c r="B2" s="243" t="s">
        <v>95</v>
      </c>
      <c r="C2" s="243"/>
      <c r="D2" s="243"/>
      <c r="E2" s="243"/>
      <c r="F2" s="243"/>
      <c r="G2" s="243"/>
      <c r="H2" s="243"/>
    </row>
    <row r="3" spans="2:15" ht="13.5">
      <c r="B3" s="99"/>
      <c r="C3" s="99"/>
      <c r="D3" s="99"/>
      <c r="E3" s="99"/>
      <c r="F3" s="100"/>
      <c r="G3" s="100"/>
      <c r="H3" s="100"/>
      <c r="L3" s="101"/>
      <c r="M3" s="101"/>
      <c r="N3" s="101"/>
      <c r="O3" s="101"/>
    </row>
    <row r="4" spans="2:8" ht="15" customHeight="1">
      <c r="B4" s="102"/>
      <c r="C4" s="237" t="s">
        <v>96</v>
      </c>
      <c r="D4" s="238"/>
      <c r="E4" s="239"/>
      <c r="F4" s="240" t="s">
        <v>97</v>
      </c>
      <c r="G4" s="241"/>
      <c r="H4" s="242"/>
    </row>
    <row r="5" spans="2:19" ht="15" customHeight="1">
      <c r="B5" s="103"/>
      <c r="C5" s="104" t="s">
        <v>93</v>
      </c>
      <c r="D5" s="105" t="s">
        <v>98</v>
      </c>
      <c r="E5" s="106" t="s">
        <v>94</v>
      </c>
      <c r="F5" s="104" t="s">
        <v>93</v>
      </c>
      <c r="G5" s="105" t="s">
        <v>98</v>
      </c>
      <c r="H5" s="106" t="s">
        <v>94</v>
      </c>
      <c r="J5" s="107"/>
      <c r="K5" s="108"/>
      <c r="L5" s="108"/>
      <c r="M5" s="108"/>
      <c r="N5" s="108"/>
      <c r="O5" s="108"/>
      <c r="P5" s="108"/>
      <c r="Q5" s="108"/>
      <c r="R5" s="108"/>
      <c r="S5" s="108"/>
    </row>
    <row r="6" spans="2:19" ht="15" customHeight="1">
      <c r="B6" s="109" t="s">
        <v>228</v>
      </c>
      <c r="C6" s="110">
        <v>81.94454887218045</v>
      </c>
      <c r="D6" s="111">
        <v>81.97275269676388</v>
      </c>
      <c r="E6" s="112">
        <v>80.5494071146245</v>
      </c>
      <c r="F6" s="113">
        <v>404744.36004072684</v>
      </c>
      <c r="G6" s="114">
        <v>404612.0641630044</v>
      </c>
      <c r="H6" s="115">
        <v>411288.56126482214</v>
      </c>
      <c r="J6" s="107"/>
      <c r="K6" s="116"/>
      <c r="L6" s="116"/>
      <c r="M6" s="116"/>
      <c r="N6" s="116"/>
      <c r="O6" s="116"/>
      <c r="P6" s="116"/>
      <c r="Q6" s="107"/>
      <c r="R6" s="107"/>
      <c r="S6" s="107"/>
    </row>
    <row r="7" spans="2:19" ht="15" customHeight="1">
      <c r="B7" s="109" t="s">
        <v>227</v>
      </c>
      <c r="C7" s="110">
        <v>80.84</v>
      </c>
      <c r="D7" s="111">
        <v>84.69565217391305</v>
      </c>
      <c r="E7" s="112">
        <v>36.5</v>
      </c>
      <c r="F7" s="113">
        <v>264555.12</v>
      </c>
      <c r="G7" s="114">
        <v>279179.4347826087</v>
      </c>
      <c r="H7" s="115">
        <v>96375.5</v>
      </c>
      <c r="J7" s="107"/>
      <c r="K7" s="116"/>
      <c r="L7" s="116"/>
      <c r="M7" s="116"/>
      <c r="N7" s="116"/>
      <c r="O7" s="116"/>
      <c r="P7" s="116"/>
      <c r="Q7" s="107"/>
      <c r="R7" s="107"/>
      <c r="S7" s="107"/>
    </row>
    <row r="8" spans="2:19" ht="15" customHeight="1">
      <c r="B8" s="109" t="s">
        <v>226</v>
      </c>
      <c r="C8" s="110">
        <v>78.80437424058323</v>
      </c>
      <c r="D8" s="111">
        <v>78.70443349753694</v>
      </c>
      <c r="E8" s="112">
        <v>86.18181818181819</v>
      </c>
      <c r="F8" s="113">
        <v>318759.34872417984</v>
      </c>
      <c r="G8" s="114">
        <v>319172.60714285716</v>
      </c>
      <c r="H8" s="115">
        <v>288253.36363636365</v>
      </c>
      <c r="J8" s="107"/>
      <c r="K8" s="116"/>
      <c r="L8" s="116"/>
      <c r="M8" s="116"/>
      <c r="N8" s="116"/>
      <c r="O8" s="116"/>
      <c r="P8" s="116"/>
      <c r="Q8" s="107"/>
      <c r="R8" s="107"/>
      <c r="S8" s="107"/>
    </row>
    <row r="9" spans="2:19" ht="15" customHeight="1">
      <c r="B9" s="109" t="s">
        <v>225</v>
      </c>
      <c r="C9" s="110">
        <v>82.61943986820428</v>
      </c>
      <c r="D9" s="111">
        <v>82.58284600389864</v>
      </c>
      <c r="E9" s="112">
        <v>85.19607843137256</v>
      </c>
      <c r="F9" s="113">
        <v>382326.2235035695</v>
      </c>
      <c r="G9" s="114">
        <v>382391.14508493454</v>
      </c>
      <c r="H9" s="115">
        <v>377754.98039215687</v>
      </c>
      <c r="J9" s="107"/>
      <c r="K9" s="116"/>
      <c r="L9" s="116"/>
      <c r="M9" s="116"/>
      <c r="N9" s="116"/>
      <c r="O9" s="116"/>
      <c r="P9" s="116"/>
      <c r="Q9" s="107"/>
      <c r="R9" s="107"/>
      <c r="S9" s="107"/>
    </row>
    <row r="10" spans="2:19" ht="15" customHeight="1">
      <c r="B10" s="109" t="s">
        <v>224</v>
      </c>
      <c r="C10" s="110">
        <v>83.16694386694387</v>
      </c>
      <c r="D10" s="111">
        <v>83.30027606710554</v>
      </c>
      <c r="E10" s="112">
        <v>76.95049504950495</v>
      </c>
      <c r="F10" s="113">
        <v>418168.8395010395</v>
      </c>
      <c r="G10" s="114">
        <v>418138.4888511361</v>
      </c>
      <c r="H10" s="115">
        <v>419583.900990099</v>
      </c>
      <c r="J10" s="107"/>
      <c r="K10" s="116"/>
      <c r="L10" s="116"/>
      <c r="M10" s="116"/>
      <c r="N10" s="116"/>
      <c r="O10" s="116"/>
      <c r="P10" s="116"/>
      <c r="Q10" s="107"/>
      <c r="R10" s="107"/>
      <c r="S10" s="107"/>
    </row>
    <row r="11" spans="2:19" ht="15" customHeight="1">
      <c r="B11" s="109" t="s">
        <v>223</v>
      </c>
      <c r="C11" s="110">
        <v>80.63190823774765</v>
      </c>
      <c r="D11" s="111">
        <v>80.56678571428571</v>
      </c>
      <c r="E11" s="112">
        <v>83</v>
      </c>
      <c r="F11" s="113">
        <v>426805.11087938823</v>
      </c>
      <c r="G11" s="114">
        <v>426381.57535714284</v>
      </c>
      <c r="H11" s="115">
        <v>442206.4025974026</v>
      </c>
      <c r="J11" s="107"/>
      <c r="K11" s="116"/>
      <c r="L11" s="116"/>
      <c r="M11" s="116"/>
      <c r="N11" s="116"/>
      <c r="O11" s="116"/>
      <c r="P11" s="116"/>
      <c r="Q11" s="107"/>
      <c r="R11" s="107"/>
      <c r="S11" s="107"/>
    </row>
    <row r="12" spans="2:19" ht="15" customHeight="1">
      <c r="B12" s="109" t="s">
        <v>105</v>
      </c>
      <c r="C12" s="110">
        <v>78.64636209813875</v>
      </c>
      <c r="D12" s="111">
        <v>78.67241379310344</v>
      </c>
      <c r="E12" s="112">
        <v>77.27272727272727</v>
      </c>
      <c r="F12" s="113">
        <v>451913.0947546531</v>
      </c>
      <c r="G12" s="114">
        <v>451864.7275862069</v>
      </c>
      <c r="H12" s="115">
        <v>454463.36363636365</v>
      </c>
      <c r="J12" s="107"/>
      <c r="K12" s="116"/>
      <c r="L12" s="116"/>
      <c r="M12" s="116"/>
      <c r="N12" s="116"/>
      <c r="O12" s="116"/>
      <c r="P12" s="116"/>
      <c r="Q12" s="107"/>
      <c r="R12" s="107"/>
      <c r="S12" s="107"/>
    </row>
    <row r="13" spans="2:19" ht="1.5" customHeight="1">
      <c r="B13" s="117"/>
      <c r="C13" s="117"/>
      <c r="D13" s="117"/>
      <c r="E13" s="117"/>
      <c r="F13" s="118"/>
      <c r="G13" s="118"/>
      <c r="H13" s="118"/>
      <c r="J13" s="107"/>
      <c r="K13" s="116"/>
      <c r="L13" s="116"/>
      <c r="M13" s="116"/>
      <c r="N13" s="116"/>
      <c r="O13" s="116"/>
      <c r="P13" s="116"/>
      <c r="Q13" s="107"/>
      <c r="R13" s="107"/>
      <c r="S13" s="107"/>
    </row>
    <row r="14" spans="10:19" ht="4.5" customHeight="1">
      <c r="J14" s="107"/>
      <c r="K14" s="116"/>
      <c r="L14" s="116"/>
      <c r="M14" s="116"/>
      <c r="N14" s="116"/>
      <c r="O14" s="116"/>
      <c r="P14" s="116"/>
      <c r="Q14" s="107"/>
      <c r="R14" s="107"/>
      <c r="S14" s="107"/>
    </row>
    <row r="15" spans="10:19" ht="13.5">
      <c r="J15" s="107"/>
      <c r="K15" s="116"/>
      <c r="L15" s="116"/>
      <c r="M15" s="116"/>
      <c r="N15" s="116"/>
      <c r="O15" s="116"/>
      <c r="P15" s="116"/>
      <c r="Q15" s="107"/>
      <c r="R15" s="107"/>
      <c r="S15" s="107"/>
    </row>
    <row r="16" spans="2:19" ht="13.5">
      <c r="B16" s="235"/>
      <c r="J16" s="107"/>
      <c r="K16" s="116"/>
      <c r="L16" s="116"/>
      <c r="M16" s="116"/>
      <c r="N16" s="116"/>
      <c r="O16" s="116"/>
      <c r="P16" s="116"/>
      <c r="Q16" s="107"/>
      <c r="R16" s="107"/>
      <c r="S16" s="107"/>
    </row>
  </sheetData>
  <sheetProtection/>
  <mergeCells count="3">
    <mergeCell ref="C4:E4"/>
    <mergeCell ref="F4:H4"/>
    <mergeCell ref="B2:H2"/>
  </mergeCells>
  <printOptions horizontalCentered="1"/>
  <pageMargins left="0.3937007874015748" right="0.3937007874015748" top="0.984251968503937" bottom="0.984251968503937" header="0.5511811023622047" footer="0.5118110236220472"/>
  <pageSetup horizontalDpi="300" verticalDpi="3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119" customWidth="1"/>
    <col min="2" max="2" width="22.375" style="119" customWidth="1"/>
    <col min="3" max="6" width="13.375" style="119" customWidth="1"/>
    <col min="7" max="7" width="1.12109375" style="119" customWidth="1"/>
    <col min="8" max="16384" width="9.00390625" style="119" customWidth="1"/>
  </cols>
  <sheetData>
    <row r="1" spans="2:7" ht="4.5" customHeight="1">
      <c r="B1" s="120"/>
      <c r="C1" s="120"/>
      <c r="D1" s="121"/>
      <c r="E1" s="121"/>
      <c r="F1" s="121"/>
      <c r="G1" s="121"/>
    </row>
    <row r="2" spans="2:7" ht="17.25" customHeight="1">
      <c r="B2" s="236" t="s">
        <v>106</v>
      </c>
      <c r="C2" s="236"/>
      <c r="D2" s="236"/>
      <c r="E2" s="236"/>
      <c r="F2" s="236"/>
      <c r="G2" s="122"/>
    </row>
    <row r="3" spans="1:7" ht="17.25">
      <c r="A3" s="123"/>
      <c r="B3" s="87" t="s">
        <v>107</v>
      </c>
      <c r="C3" s="124"/>
      <c r="D3" s="124"/>
      <c r="E3" s="87"/>
      <c r="F3" s="125" t="s">
        <v>108</v>
      </c>
      <c r="G3" s="126"/>
    </row>
    <row r="4" spans="1:7" ht="17.25">
      <c r="A4" s="123"/>
      <c r="B4" s="127"/>
      <c r="C4" s="244" t="s">
        <v>109</v>
      </c>
      <c r="D4" s="245"/>
      <c r="E4" s="246"/>
      <c r="F4" s="128" t="s">
        <v>110</v>
      </c>
      <c r="G4" s="129"/>
    </row>
    <row r="5" spans="1:7" ht="17.25">
      <c r="A5" s="123"/>
      <c r="B5" s="130"/>
      <c r="C5" s="131" t="s">
        <v>93</v>
      </c>
      <c r="D5" s="132" t="s">
        <v>98</v>
      </c>
      <c r="E5" s="133" t="s">
        <v>94</v>
      </c>
      <c r="F5" s="134" t="s">
        <v>111</v>
      </c>
      <c r="G5" s="129"/>
    </row>
    <row r="6" spans="2:7" s="123" customFormat="1" ht="21" customHeight="1">
      <c r="B6" s="90" t="s">
        <v>112</v>
      </c>
      <c r="C6" s="135">
        <v>100</v>
      </c>
      <c r="D6" s="136">
        <v>100</v>
      </c>
      <c r="E6" s="137">
        <v>100</v>
      </c>
      <c r="F6" s="92">
        <v>100</v>
      </c>
      <c r="G6" s="138"/>
    </row>
    <row r="7" spans="2:8" s="123" customFormat="1" ht="21" customHeight="1">
      <c r="B7" s="90" t="s">
        <v>113</v>
      </c>
      <c r="C7" s="135">
        <v>1.613408521303258</v>
      </c>
      <c r="D7" s="136">
        <v>1.2864562524970036</v>
      </c>
      <c r="E7" s="139">
        <v>17.786561264822133</v>
      </c>
      <c r="F7" s="92">
        <v>2.995437815508366</v>
      </c>
      <c r="G7" s="138"/>
      <c r="H7" s="140"/>
    </row>
    <row r="8" spans="2:8" s="123" customFormat="1" ht="21" customHeight="1">
      <c r="B8" s="90" t="s">
        <v>114</v>
      </c>
      <c r="C8" s="135">
        <v>2.6472431077694236</v>
      </c>
      <c r="D8" s="136">
        <v>2.253296044746304</v>
      </c>
      <c r="E8" s="139">
        <v>22.134387351778656</v>
      </c>
      <c r="F8" s="92">
        <v>4.376133483276135</v>
      </c>
      <c r="G8" s="138"/>
      <c r="H8" s="140"/>
    </row>
    <row r="9" spans="2:8" s="123" customFormat="1" ht="21" customHeight="1">
      <c r="B9" s="90" t="s">
        <v>115</v>
      </c>
      <c r="C9" s="135">
        <v>4.260651629072681</v>
      </c>
      <c r="D9" s="136">
        <v>3.5397522972433078</v>
      </c>
      <c r="E9" s="139">
        <v>39.920948616600796</v>
      </c>
      <c r="F9" s="92">
        <v>7.3715712987845015</v>
      </c>
      <c r="G9" s="138"/>
      <c r="H9" s="140"/>
    </row>
    <row r="10" spans="2:8" s="123" customFormat="1" ht="21" customHeight="1">
      <c r="B10" s="90" t="s">
        <v>116</v>
      </c>
      <c r="C10" s="135">
        <v>6.931390977443609</v>
      </c>
      <c r="D10" s="136">
        <v>6.424290850978825</v>
      </c>
      <c r="E10" s="139">
        <v>32.015810276679844</v>
      </c>
      <c r="F10" s="92">
        <v>8.856650421162495</v>
      </c>
      <c r="G10" s="138"/>
      <c r="H10" s="140"/>
    </row>
    <row r="11" spans="2:8" s="123" customFormat="1" ht="21" customHeight="1">
      <c r="B11" s="90" t="s">
        <v>117</v>
      </c>
      <c r="C11" s="135">
        <v>9.18703007518797</v>
      </c>
      <c r="D11" s="136">
        <v>9.117059528565722</v>
      </c>
      <c r="E11" s="139">
        <v>12.648221343873518</v>
      </c>
      <c r="F11" s="92">
        <v>10.78871367927061</v>
      </c>
      <c r="G11" s="138"/>
      <c r="H11" s="140"/>
    </row>
    <row r="12" spans="2:8" s="123" customFormat="1" ht="21" customHeight="1">
      <c r="B12" s="90" t="s">
        <v>118</v>
      </c>
      <c r="C12" s="135">
        <v>6.727756892230577</v>
      </c>
      <c r="D12" s="136">
        <v>6.759888134238913</v>
      </c>
      <c r="E12" s="139">
        <v>5.138339920948617</v>
      </c>
      <c r="F12" s="92">
        <v>7.194078611302111</v>
      </c>
      <c r="G12" s="138"/>
      <c r="H12" s="140"/>
    </row>
    <row r="13" spans="2:8" s="123" customFormat="1" ht="21" customHeight="1">
      <c r="B13" s="90" t="s">
        <v>119</v>
      </c>
      <c r="C13" s="135">
        <v>8.654448621553884</v>
      </c>
      <c r="D13" s="136">
        <v>8.789452656811827</v>
      </c>
      <c r="E13" s="139">
        <v>1.9762845849802373</v>
      </c>
      <c r="F13" s="92">
        <v>8.78980368538388</v>
      </c>
      <c r="G13" s="138"/>
      <c r="H13" s="140"/>
    </row>
    <row r="14" spans="2:8" s="123" customFormat="1" ht="21" customHeight="1">
      <c r="B14" s="90" t="s">
        <v>120</v>
      </c>
      <c r="C14" s="135">
        <v>13.00125313283208</v>
      </c>
      <c r="D14" s="136">
        <v>13.192169396723932</v>
      </c>
      <c r="E14" s="139">
        <v>3.557312252964427</v>
      </c>
      <c r="F14" s="92">
        <v>13.17351338713979</v>
      </c>
      <c r="G14" s="138"/>
      <c r="H14" s="140"/>
    </row>
    <row r="15" spans="2:8" s="123" customFormat="1" ht="21" customHeight="1">
      <c r="B15" s="90" t="s">
        <v>121</v>
      </c>
      <c r="C15" s="135">
        <v>22.971491228070175</v>
      </c>
      <c r="D15" s="136">
        <v>23.39592489013184</v>
      </c>
      <c r="E15" s="139">
        <v>1.9762845849802373</v>
      </c>
      <c r="F15" s="92">
        <v>19.592534644299732</v>
      </c>
      <c r="G15" s="138"/>
      <c r="H15" s="140"/>
    </row>
    <row r="16" spans="2:8" s="123" customFormat="1" ht="21" customHeight="1">
      <c r="B16" s="90" t="s">
        <v>122</v>
      </c>
      <c r="C16" s="135">
        <v>9.508145363408522</v>
      </c>
      <c r="D16" s="136">
        <v>9.64442668797443</v>
      </c>
      <c r="E16" s="139">
        <v>2.766798418972332</v>
      </c>
      <c r="F16" s="92">
        <v>7.497981907122959</v>
      </c>
      <c r="G16" s="138"/>
      <c r="H16" s="140"/>
    </row>
    <row r="17" spans="2:8" s="123" customFormat="1" ht="21" customHeight="1">
      <c r="B17" s="90" t="s">
        <v>123</v>
      </c>
      <c r="C17" s="135">
        <v>18.7578320802005</v>
      </c>
      <c r="D17" s="136">
        <v>19.137035557331203</v>
      </c>
      <c r="E17" s="139">
        <v>0</v>
      </c>
      <c r="F17" s="92">
        <v>16.73515236553392</v>
      </c>
      <c r="G17" s="138"/>
      <c r="H17" s="140"/>
    </row>
    <row r="18" spans="2:8" s="123" customFormat="1" ht="21" customHeight="1">
      <c r="B18" s="91" t="s">
        <v>124</v>
      </c>
      <c r="C18" s="141">
        <v>9.30451127819549</v>
      </c>
      <c r="D18" s="142">
        <v>9.492608869356772</v>
      </c>
      <c r="E18" s="143">
        <v>0</v>
      </c>
      <c r="F18" s="144">
        <v>9.118501878047626</v>
      </c>
      <c r="G18" s="138"/>
      <c r="H18" s="140"/>
    </row>
    <row r="19" spans="2:7" ht="4.5" customHeight="1">
      <c r="B19" s="121"/>
      <c r="C19" s="121"/>
      <c r="D19" s="121"/>
      <c r="E19" s="121"/>
      <c r="F19" s="121"/>
      <c r="G19" s="121"/>
    </row>
    <row r="20" spans="6:7" ht="17.25">
      <c r="F20" s="145"/>
      <c r="G20" s="145"/>
    </row>
    <row r="21" spans="6:7" ht="17.25">
      <c r="F21" s="145"/>
      <c r="G21" s="145"/>
    </row>
    <row r="22" spans="6:7" ht="17.25">
      <c r="F22" s="145"/>
      <c r="G22" s="145"/>
    </row>
    <row r="23" spans="6:7" ht="17.25">
      <c r="F23" s="145"/>
      <c r="G23" s="145"/>
    </row>
    <row r="24" spans="6:7" ht="17.25">
      <c r="F24" s="145"/>
      <c r="G24" s="145"/>
    </row>
    <row r="25" spans="6:7" ht="17.25">
      <c r="F25" s="145"/>
      <c r="G25" s="145"/>
    </row>
    <row r="26" spans="6:7" ht="17.25">
      <c r="F26" s="145"/>
      <c r="G26" s="145"/>
    </row>
    <row r="27" spans="6:7" ht="17.25">
      <c r="F27" s="145"/>
      <c r="G27" s="145"/>
    </row>
    <row r="28" spans="6:7" ht="17.25">
      <c r="F28" s="145"/>
      <c r="G28" s="145"/>
    </row>
    <row r="29" spans="6:7" ht="17.25">
      <c r="F29" s="145"/>
      <c r="G29" s="145"/>
    </row>
    <row r="30" spans="6:7" ht="17.25">
      <c r="F30" s="145"/>
      <c r="G30" s="145"/>
    </row>
  </sheetData>
  <sheetProtection/>
  <mergeCells count="2">
    <mergeCell ref="B2:F2"/>
    <mergeCell ref="C4:E4"/>
  </mergeCells>
  <printOptions/>
  <pageMargins left="0.551181102362204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85" customWidth="1"/>
    <col min="2" max="4" width="18.375" style="85" customWidth="1"/>
    <col min="5" max="5" width="1.12109375" style="85" customWidth="1"/>
    <col min="6" max="16384" width="9.00390625" style="85" customWidth="1"/>
  </cols>
  <sheetData>
    <row r="1" spans="11:12" ht="4.5" customHeight="1">
      <c r="K1" s="146"/>
      <c r="L1" s="147"/>
    </row>
    <row r="2" spans="2:12" ht="17.25" customHeight="1">
      <c r="B2" s="247" t="s">
        <v>125</v>
      </c>
      <c r="C2" s="247"/>
      <c r="D2" s="247"/>
      <c r="E2" s="148"/>
      <c r="K2" s="146"/>
      <c r="L2" s="147"/>
    </row>
    <row r="4" spans="2:12" s="152" customFormat="1" ht="16.5" customHeight="1">
      <c r="B4" s="149" t="s">
        <v>126</v>
      </c>
      <c r="C4" s="150" t="s">
        <v>127</v>
      </c>
      <c r="D4" s="149" t="s">
        <v>128</v>
      </c>
      <c r="E4" s="151"/>
      <c r="J4" s="85"/>
      <c r="K4" s="85"/>
      <c r="L4" s="85"/>
    </row>
    <row r="5" spans="2:5" ht="12" customHeight="1">
      <c r="B5" s="153"/>
      <c r="C5" s="154" t="s">
        <v>129</v>
      </c>
      <c r="D5" s="155" t="s">
        <v>130</v>
      </c>
      <c r="E5" s="156"/>
    </row>
    <row r="6" spans="2:5" ht="16.5" customHeight="1">
      <c r="B6" s="157" t="s">
        <v>209</v>
      </c>
      <c r="C6" s="158">
        <v>100</v>
      </c>
      <c r="D6" s="159">
        <v>4939.246912836864</v>
      </c>
      <c r="E6" s="160"/>
    </row>
    <row r="7" spans="2:5" ht="16.5" customHeight="1">
      <c r="B7" s="157" t="s">
        <v>210</v>
      </c>
      <c r="C7" s="158">
        <v>1.5350877192982455</v>
      </c>
      <c r="D7" s="159">
        <v>4246.784967772352</v>
      </c>
      <c r="E7" s="160"/>
    </row>
    <row r="8" spans="2:5" ht="16.5" customHeight="1">
      <c r="B8" s="157" t="s">
        <v>131</v>
      </c>
      <c r="C8" s="158">
        <v>1.080827067669173</v>
      </c>
      <c r="D8" s="159">
        <v>4788.823037855116</v>
      </c>
      <c r="E8" s="160"/>
    </row>
    <row r="9" spans="2:5" ht="16.5" customHeight="1">
      <c r="B9" s="157" t="s">
        <v>132</v>
      </c>
      <c r="C9" s="158">
        <v>1.519423558897243</v>
      </c>
      <c r="D9" s="159">
        <v>4489.838950384884</v>
      </c>
      <c r="E9" s="160"/>
    </row>
    <row r="10" spans="2:5" ht="16.5" customHeight="1">
      <c r="B10" s="157" t="s">
        <v>211</v>
      </c>
      <c r="C10" s="158">
        <v>0.8615288220551378</v>
      </c>
      <c r="D10" s="159">
        <v>4685.953030303031</v>
      </c>
      <c r="E10" s="160"/>
    </row>
    <row r="11" spans="2:5" ht="16.5" customHeight="1">
      <c r="B11" s="157" t="s">
        <v>212</v>
      </c>
      <c r="C11" s="158">
        <v>0.8928571428571428</v>
      </c>
      <c r="D11" s="159">
        <v>4515.699207696661</v>
      </c>
      <c r="E11" s="160"/>
    </row>
    <row r="12" spans="2:5" ht="16.5" customHeight="1">
      <c r="B12" s="157" t="s">
        <v>133</v>
      </c>
      <c r="C12" s="158">
        <v>2.224310776942356</v>
      </c>
      <c r="D12" s="159">
        <v>4759.756265752447</v>
      </c>
      <c r="E12" s="160"/>
    </row>
    <row r="13" spans="2:5" ht="16.5" customHeight="1">
      <c r="B13" s="157" t="s">
        <v>134</v>
      </c>
      <c r="C13" s="158">
        <v>3.3599624060150375</v>
      </c>
      <c r="D13" s="159">
        <v>4498.964856589517</v>
      </c>
      <c r="E13" s="160"/>
    </row>
    <row r="14" spans="2:5" ht="16.5" customHeight="1">
      <c r="B14" s="157" t="s">
        <v>135</v>
      </c>
      <c r="C14" s="158">
        <v>6.696428571428571</v>
      </c>
      <c r="D14" s="159">
        <v>4847.8263982543285</v>
      </c>
      <c r="E14" s="160"/>
    </row>
    <row r="15" spans="2:5" ht="16.5" customHeight="1">
      <c r="B15" s="157" t="s">
        <v>136</v>
      </c>
      <c r="C15" s="161">
        <v>81.8295739348371</v>
      </c>
      <c r="D15" s="162">
        <v>4955.404065053984</v>
      </c>
      <c r="E15" s="160"/>
    </row>
    <row r="16" spans="2:5" ht="6" customHeight="1">
      <c r="B16" s="163"/>
      <c r="C16" s="164"/>
      <c r="D16" s="165"/>
      <c r="E16" s="166"/>
    </row>
    <row r="17" ht="4.5" customHeight="1"/>
    <row r="20" spans="1:2" ht="13.5">
      <c r="A20" s="167"/>
      <c r="B20" s="168"/>
    </row>
    <row r="21" spans="1:2" ht="13.5">
      <c r="A21" s="167"/>
      <c r="B21" s="168"/>
    </row>
    <row r="22" spans="1:2" ht="13.5">
      <c r="A22" s="167"/>
      <c r="B22" s="168"/>
    </row>
    <row r="23" spans="1:2" ht="13.5">
      <c r="A23" s="167"/>
      <c r="B23" s="168"/>
    </row>
    <row r="24" spans="1:2" ht="13.5">
      <c r="A24" s="167"/>
      <c r="B24" s="168"/>
    </row>
    <row r="25" spans="1:2" ht="13.5">
      <c r="A25" s="167"/>
      <c r="B25" s="168"/>
    </row>
    <row r="26" spans="1:2" ht="13.5">
      <c r="A26" s="167"/>
      <c r="B26" s="168"/>
    </row>
    <row r="27" spans="1:2" ht="13.5">
      <c r="A27" s="167"/>
      <c r="B27" s="168"/>
    </row>
    <row r="28" spans="1:2" ht="13.5">
      <c r="A28" s="167"/>
      <c r="B28" s="168"/>
    </row>
    <row r="29" spans="1:2" ht="13.5">
      <c r="A29" s="167"/>
      <c r="B29" s="168"/>
    </row>
    <row r="30" spans="1:2" ht="13.5">
      <c r="A30" s="167"/>
      <c r="B30" s="168"/>
    </row>
    <row r="31" spans="1:2" ht="13.5">
      <c r="A31" s="167"/>
      <c r="B31" s="168"/>
    </row>
    <row r="32" spans="1:2" ht="13.5">
      <c r="A32" s="167"/>
      <c r="B32" s="168"/>
    </row>
    <row r="33" spans="1:2" ht="13.5">
      <c r="A33" s="167"/>
      <c r="B33" s="168"/>
    </row>
    <row r="34" spans="1:2" ht="13.5">
      <c r="A34" s="167"/>
      <c r="B34" s="168"/>
    </row>
    <row r="35" spans="1:2" ht="13.5">
      <c r="A35" s="167"/>
      <c r="B35" s="168"/>
    </row>
    <row r="36" spans="1:2" ht="13.5">
      <c r="A36" s="167"/>
      <c r="B36" s="168"/>
    </row>
    <row r="37" spans="1:2" ht="13.5">
      <c r="A37" s="167"/>
      <c r="B37" s="168"/>
    </row>
    <row r="38" spans="1:2" ht="13.5">
      <c r="A38" s="167"/>
      <c r="B38" s="168"/>
    </row>
    <row r="39" spans="1:2" ht="13.5">
      <c r="A39" s="167"/>
      <c r="B39" s="168"/>
    </row>
  </sheetData>
  <sheetProtection/>
  <mergeCells count="1">
    <mergeCell ref="B2:D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2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169" customWidth="1"/>
    <col min="2" max="2" width="15.75390625" style="169" bestFit="1" customWidth="1"/>
    <col min="3" max="7" width="13.375" style="170" customWidth="1"/>
    <col min="8" max="8" width="1.12109375" style="170" customWidth="1"/>
    <col min="9" max="9" width="10.625" style="169" customWidth="1"/>
    <col min="10" max="16384" width="9.00390625" style="169" customWidth="1"/>
  </cols>
  <sheetData>
    <row r="1" ht="4.5" customHeight="1">
      <c r="I1" s="171"/>
    </row>
    <row r="2" spans="2:9" ht="17.25" customHeight="1">
      <c r="B2" s="248" t="s">
        <v>137</v>
      </c>
      <c r="C2" s="248"/>
      <c r="D2" s="248"/>
      <c r="E2" s="248"/>
      <c r="F2" s="248"/>
      <c r="G2" s="248"/>
      <c r="H2" s="172"/>
      <c r="I2" s="171"/>
    </row>
    <row r="3" spans="2:8" ht="13.5">
      <c r="B3" s="173"/>
      <c r="C3" s="100"/>
      <c r="D3" s="100"/>
      <c r="E3" s="174"/>
      <c r="F3" s="100"/>
      <c r="G3" s="100"/>
      <c r="H3" s="175"/>
    </row>
    <row r="4" spans="2:8" ht="18" customHeight="1">
      <c r="B4" s="176" t="s">
        <v>138</v>
      </c>
      <c r="C4" s="177" t="s">
        <v>139</v>
      </c>
      <c r="D4" s="177" t="s">
        <v>140</v>
      </c>
      <c r="E4" s="177" t="s">
        <v>141</v>
      </c>
      <c r="F4" s="177" t="s">
        <v>142</v>
      </c>
      <c r="G4" s="177" t="s">
        <v>143</v>
      </c>
      <c r="H4" s="178"/>
    </row>
    <row r="5" spans="2:8" s="183" customFormat="1" ht="11.25" customHeight="1">
      <c r="B5" s="179"/>
      <c r="C5" s="180"/>
      <c r="D5" s="180"/>
      <c r="E5" s="181" t="s">
        <v>144</v>
      </c>
      <c r="F5" s="181" t="s">
        <v>144</v>
      </c>
      <c r="G5" s="180"/>
      <c r="H5" s="182"/>
    </row>
    <row r="6" spans="2:8" ht="16.5" customHeight="1">
      <c r="B6" s="184" t="s">
        <v>213</v>
      </c>
      <c r="C6" s="159">
        <v>3845</v>
      </c>
      <c r="D6" s="159">
        <v>315284</v>
      </c>
      <c r="E6" s="159">
        <v>1571740.149</v>
      </c>
      <c r="F6" s="159">
        <v>45211.623</v>
      </c>
      <c r="G6" s="159">
        <v>21185</v>
      </c>
      <c r="H6" s="175"/>
    </row>
    <row r="7" spans="2:8" ht="16.5" customHeight="1">
      <c r="B7" s="184" t="s">
        <v>214</v>
      </c>
      <c r="C7" s="159">
        <v>3663</v>
      </c>
      <c r="D7" s="159">
        <v>300426</v>
      </c>
      <c r="E7" s="159">
        <v>1498751.006</v>
      </c>
      <c r="F7" s="159">
        <v>45074.125</v>
      </c>
      <c r="G7" s="159">
        <v>94197</v>
      </c>
      <c r="H7" s="175"/>
    </row>
    <row r="8" spans="2:8" s="186" customFormat="1" ht="16.5" customHeight="1">
      <c r="B8" s="185" t="s">
        <v>215</v>
      </c>
      <c r="C8" s="165">
        <v>182</v>
      </c>
      <c r="D8" s="165">
        <v>14858</v>
      </c>
      <c r="E8" s="165">
        <v>72989.143</v>
      </c>
      <c r="F8" s="165">
        <v>137.498</v>
      </c>
      <c r="G8" s="165">
        <v>390</v>
      </c>
      <c r="H8" s="175"/>
    </row>
    <row r="9" spans="2:8" ht="3" customHeight="1">
      <c r="B9" s="187"/>
      <c r="C9" s="175"/>
      <c r="D9" s="175"/>
      <c r="E9" s="188"/>
      <c r="F9" s="175"/>
      <c r="G9" s="188"/>
      <c r="H9" s="188"/>
    </row>
    <row r="10" spans="2:8" ht="12" customHeight="1">
      <c r="B10" s="249" t="s">
        <v>145</v>
      </c>
      <c r="C10" s="249"/>
      <c r="D10" s="249"/>
      <c r="E10" s="249"/>
      <c r="F10" s="249"/>
      <c r="G10" s="249"/>
      <c r="H10" s="189"/>
    </row>
    <row r="11" spans="2:8" ht="12" customHeight="1">
      <c r="B11" s="249" t="s">
        <v>146</v>
      </c>
      <c r="C11" s="249"/>
      <c r="D11" s="249"/>
      <c r="E11" s="249"/>
      <c r="F11" s="249"/>
      <c r="G11" s="249"/>
      <c r="H11" s="189"/>
    </row>
    <row r="12" spans="2:8" ht="12" customHeight="1">
      <c r="B12" s="249" t="s">
        <v>147</v>
      </c>
      <c r="C12" s="249"/>
      <c r="D12" s="249"/>
      <c r="E12" s="249"/>
      <c r="F12" s="249"/>
      <c r="G12" s="249"/>
      <c r="H12" s="189"/>
    </row>
    <row r="13" spans="2:8" ht="12" customHeight="1">
      <c r="B13" s="249" t="s">
        <v>148</v>
      </c>
      <c r="C13" s="249"/>
      <c r="D13" s="249"/>
      <c r="E13" s="249"/>
      <c r="F13" s="249"/>
      <c r="G13" s="249"/>
      <c r="H13" s="189"/>
    </row>
    <row r="14" spans="2:8" ht="12" customHeight="1">
      <c r="B14" s="249" t="s">
        <v>149</v>
      </c>
      <c r="C14" s="249"/>
      <c r="D14" s="249"/>
      <c r="E14" s="249"/>
      <c r="F14" s="249"/>
      <c r="G14" s="249"/>
      <c r="H14" s="189"/>
    </row>
    <row r="15" ht="4.5" customHeight="1"/>
    <row r="16" spans="3:8" ht="13.5">
      <c r="C16" s="190"/>
      <c r="D16" s="190"/>
      <c r="E16" s="190"/>
      <c r="F16" s="190"/>
      <c r="G16" s="190"/>
      <c r="H16" s="190"/>
    </row>
    <row r="17" spans="3:8" ht="13.5">
      <c r="C17" s="191"/>
      <c r="D17" s="191"/>
      <c r="E17" s="191"/>
      <c r="F17" s="191"/>
      <c r="G17" s="191"/>
      <c r="H17" s="191"/>
    </row>
    <row r="18" spans="3:8" ht="13.5">
      <c r="C18" s="191"/>
      <c r="D18" s="191"/>
      <c r="E18" s="191"/>
      <c r="F18" s="191"/>
      <c r="G18" s="191"/>
      <c r="H18" s="191"/>
    </row>
    <row r="19" spans="3:8" ht="13.5">
      <c r="C19" s="192"/>
      <c r="D19" s="192"/>
      <c r="E19" s="192"/>
      <c r="F19" s="192"/>
      <c r="G19" s="192"/>
      <c r="H19" s="192"/>
    </row>
    <row r="20" spans="3:8" ht="13.5">
      <c r="C20" s="192"/>
      <c r="D20" s="192"/>
      <c r="E20" s="192"/>
      <c r="F20" s="192"/>
      <c r="G20" s="192"/>
      <c r="H20" s="192"/>
    </row>
    <row r="21" spans="3:8" ht="13.5">
      <c r="C21" s="191"/>
      <c r="D21" s="191"/>
      <c r="E21" s="191"/>
      <c r="F21" s="191"/>
      <c r="G21" s="191"/>
      <c r="H21" s="191"/>
    </row>
  </sheetData>
  <sheetProtection/>
  <mergeCells count="6">
    <mergeCell ref="B2:G2"/>
    <mergeCell ref="B10:G10"/>
    <mergeCell ref="B11:G11"/>
    <mergeCell ref="B12:G12"/>
    <mergeCell ref="B13:G13"/>
    <mergeCell ref="B14:G14"/>
  </mergeCells>
  <printOptions/>
  <pageMargins left="0.45" right="0.37" top="0.984" bottom="0.984" header="0.512" footer="0.512"/>
  <pageSetup horizontalDpi="300" verticalDpi="300" orientation="landscape" paperSize="9" scale="89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6"/>
  <sheetViews>
    <sheetView showGridLines="0" zoomScaleSheetLayoutView="75" zoomScalePageLayoutView="0" workbookViewId="0" topLeftCell="A1">
      <selection activeCell="A1" sqref="A1"/>
    </sheetView>
  </sheetViews>
  <sheetFormatPr defaultColWidth="6.75390625" defaultRowHeight="13.5"/>
  <cols>
    <col min="1" max="1" width="1.12109375" style="193" customWidth="1"/>
    <col min="2" max="2" width="13.375" style="193" customWidth="1"/>
    <col min="3" max="10" width="12.75390625" style="193" customWidth="1"/>
    <col min="11" max="11" width="1.12109375" style="193" customWidth="1"/>
    <col min="12" max="12" width="3.00390625" style="193" bestFit="1" customWidth="1"/>
    <col min="13" max="235" width="13.375" style="193" customWidth="1"/>
    <col min="236" max="243" width="12.75390625" style="193" customWidth="1"/>
    <col min="244" max="244" width="13.375" style="193" customWidth="1"/>
    <col min="245" max="245" width="8.375" style="193" bestFit="1" customWidth="1"/>
    <col min="246" max="16384" width="6.75390625" style="193" customWidth="1"/>
  </cols>
  <sheetData>
    <row r="1" ht="4.5" customHeight="1"/>
    <row r="2" spans="2:10" s="194" customFormat="1" ht="17.25" customHeight="1">
      <c r="B2" s="255" t="s">
        <v>150</v>
      </c>
      <c r="C2" s="255"/>
      <c r="D2" s="255"/>
      <c r="E2" s="255"/>
      <c r="F2" s="255"/>
      <c r="G2" s="255"/>
      <c r="H2" s="255"/>
      <c r="I2" s="255"/>
      <c r="J2" s="255"/>
    </row>
    <row r="3" spans="2:10" ht="13.5" customHeight="1">
      <c r="B3" s="195"/>
      <c r="C3" s="195"/>
      <c r="D3" s="195"/>
      <c r="E3" s="195"/>
      <c r="F3" s="196"/>
      <c r="G3" s="195"/>
      <c r="H3" s="196"/>
      <c r="I3" s="196"/>
      <c r="J3" s="196"/>
    </row>
    <row r="4" spans="2:10" ht="15" customHeight="1">
      <c r="B4" s="253" t="s">
        <v>151</v>
      </c>
      <c r="C4" s="257" t="s">
        <v>152</v>
      </c>
      <c r="D4" s="258"/>
      <c r="E4" s="253" t="s">
        <v>153</v>
      </c>
      <c r="F4" s="250" t="s">
        <v>154</v>
      </c>
      <c r="G4" s="253" t="s">
        <v>155</v>
      </c>
      <c r="H4" s="250" t="s">
        <v>156</v>
      </c>
      <c r="I4" s="250" t="s">
        <v>157</v>
      </c>
      <c r="J4" s="250" t="s">
        <v>158</v>
      </c>
    </row>
    <row r="5" spans="2:10" ht="15" customHeight="1">
      <c r="B5" s="256"/>
      <c r="C5" s="253" t="s">
        <v>159</v>
      </c>
      <c r="D5" s="253" t="s">
        <v>160</v>
      </c>
      <c r="E5" s="256"/>
      <c r="F5" s="251"/>
      <c r="G5" s="256"/>
      <c r="H5" s="251"/>
      <c r="I5" s="251"/>
      <c r="J5" s="251"/>
    </row>
    <row r="6" spans="2:10" ht="15" customHeight="1">
      <c r="B6" s="254"/>
      <c r="C6" s="254"/>
      <c r="D6" s="254"/>
      <c r="E6" s="254"/>
      <c r="F6" s="252"/>
      <c r="G6" s="254"/>
      <c r="H6" s="252"/>
      <c r="I6" s="252"/>
      <c r="J6" s="252"/>
    </row>
    <row r="7" spans="2:10" ht="16.5" customHeight="1">
      <c r="B7" s="197" t="s">
        <v>161</v>
      </c>
      <c r="C7" s="198">
        <v>12768</v>
      </c>
      <c r="D7" s="199">
        <v>100</v>
      </c>
      <c r="E7" s="200">
        <v>1.6285043358545304</v>
      </c>
      <c r="F7" s="201">
        <v>81.94454887218045</v>
      </c>
      <c r="G7" s="202">
        <v>404744.36004072684</v>
      </c>
      <c r="H7" s="203">
        <v>81.94454887218045</v>
      </c>
      <c r="I7" s="201">
        <v>30.114348370927317</v>
      </c>
      <c r="J7" s="201">
        <v>4.425125313283209</v>
      </c>
    </row>
    <row r="8" spans="2:10" ht="16.5" customHeight="1">
      <c r="B8" s="197" t="s">
        <v>162</v>
      </c>
      <c r="C8" s="198">
        <v>386</v>
      </c>
      <c r="D8" s="199">
        <v>3.0231829573934834</v>
      </c>
      <c r="E8" s="200">
        <v>1.0852604203275462</v>
      </c>
      <c r="F8" s="201">
        <v>74.34974093264249</v>
      </c>
      <c r="G8" s="202">
        <v>357240.9274611399</v>
      </c>
      <c r="H8" s="203">
        <v>74.34974093264249</v>
      </c>
      <c r="I8" s="201">
        <v>30.05181347150259</v>
      </c>
      <c r="J8" s="201">
        <v>8.549222797927461</v>
      </c>
    </row>
    <row r="9" spans="2:10" ht="16.5" customHeight="1">
      <c r="B9" s="204" t="s">
        <v>163</v>
      </c>
      <c r="C9" s="205">
        <v>171</v>
      </c>
      <c r="D9" s="206">
        <v>1.3392857142857142</v>
      </c>
      <c r="E9" s="207">
        <v>1.6316638200017175</v>
      </c>
      <c r="F9" s="208">
        <v>84.75438596491227</v>
      </c>
      <c r="G9" s="209">
        <v>349078.7894736842</v>
      </c>
      <c r="H9" s="210">
        <v>84.75438596491227</v>
      </c>
      <c r="I9" s="208">
        <v>26.900584795321635</v>
      </c>
      <c r="J9" s="208">
        <v>3.508771929824561</v>
      </c>
    </row>
    <row r="10" spans="2:10" ht="16.5" customHeight="1">
      <c r="B10" s="204" t="s">
        <v>164</v>
      </c>
      <c r="C10" s="205">
        <v>172</v>
      </c>
      <c r="D10" s="206">
        <v>1.3471177944862154</v>
      </c>
      <c r="E10" s="207">
        <v>1.705097448301842</v>
      </c>
      <c r="F10" s="208">
        <v>76.15697674418605</v>
      </c>
      <c r="G10" s="209">
        <v>304446.83720930235</v>
      </c>
      <c r="H10" s="210">
        <v>76.15697674418605</v>
      </c>
      <c r="I10" s="208">
        <v>23.837209302325583</v>
      </c>
      <c r="J10" s="208">
        <v>4.069767441860465</v>
      </c>
    </row>
    <row r="11" spans="2:10" ht="16.5" customHeight="1">
      <c r="B11" s="204" t="s">
        <v>165</v>
      </c>
      <c r="C11" s="205">
        <v>252</v>
      </c>
      <c r="D11" s="206">
        <v>1.9736842105263157</v>
      </c>
      <c r="E11" s="207">
        <v>1.7046722902813387</v>
      </c>
      <c r="F11" s="208">
        <v>81.57142857142857</v>
      </c>
      <c r="G11" s="209">
        <v>350170.34126984124</v>
      </c>
      <c r="H11" s="210">
        <v>81.57142857142857</v>
      </c>
      <c r="I11" s="208">
        <v>31.349206349206348</v>
      </c>
      <c r="J11" s="208">
        <v>2.7777777777777777</v>
      </c>
    </row>
    <row r="12" spans="2:10" ht="16.5" customHeight="1">
      <c r="B12" s="204" t="s">
        <v>166</v>
      </c>
      <c r="C12" s="205">
        <v>177</v>
      </c>
      <c r="D12" s="206">
        <v>1.3862781954887218</v>
      </c>
      <c r="E12" s="207">
        <v>2.1677893447642376</v>
      </c>
      <c r="F12" s="208">
        <v>77.40677966101696</v>
      </c>
      <c r="G12" s="209">
        <v>311691.5593220339</v>
      </c>
      <c r="H12" s="210">
        <v>77.40677966101696</v>
      </c>
      <c r="I12" s="208">
        <v>27.683615819209038</v>
      </c>
      <c r="J12" s="208">
        <v>1.1299435028248588</v>
      </c>
    </row>
    <row r="13" spans="2:10" ht="16.5" customHeight="1">
      <c r="B13" s="197" t="s">
        <v>167</v>
      </c>
      <c r="C13" s="198">
        <v>237</v>
      </c>
      <c r="D13" s="199">
        <v>1.856203007518797</v>
      </c>
      <c r="E13" s="200">
        <v>2.407606818505049</v>
      </c>
      <c r="F13" s="201">
        <v>73.14767932489451</v>
      </c>
      <c r="G13" s="202">
        <v>301242.03375527426</v>
      </c>
      <c r="H13" s="203">
        <v>73.14767932489451</v>
      </c>
      <c r="I13" s="201">
        <v>26.160337552742618</v>
      </c>
      <c r="J13" s="201">
        <v>2.109704641350211</v>
      </c>
    </row>
    <row r="14" spans="2:10" ht="16.5" customHeight="1">
      <c r="B14" s="204" t="s">
        <v>168</v>
      </c>
      <c r="C14" s="205">
        <v>324</v>
      </c>
      <c r="D14" s="206">
        <v>2.537593984962406</v>
      </c>
      <c r="E14" s="207">
        <v>2.1563772861592527</v>
      </c>
      <c r="F14" s="208">
        <v>82.25</v>
      </c>
      <c r="G14" s="209">
        <v>362596.72222222225</v>
      </c>
      <c r="H14" s="210">
        <v>82.25</v>
      </c>
      <c r="I14" s="208">
        <v>23.765432098765434</v>
      </c>
      <c r="J14" s="208">
        <v>1.2345679012345678</v>
      </c>
    </row>
    <row r="15" spans="2:10" ht="16.5" customHeight="1">
      <c r="B15" s="204" t="s">
        <v>169</v>
      </c>
      <c r="C15" s="205">
        <v>229</v>
      </c>
      <c r="D15" s="206">
        <v>1.793546365914787</v>
      </c>
      <c r="E15" s="207">
        <v>1.6321352462813685</v>
      </c>
      <c r="F15" s="208">
        <v>85.31004366812228</v>
      </c>
      <c r="G15" s="209">
        <v>427954.18777292577</v>
      </c>
      <c r="H15" s="210">
        <v>85.31004366812228</v>
      </c>
      <c r="I15" s="208">
        <v>29.694323144104807</v>
      </c>
      <c r="J15" s="208">
        <v>0.8733624454148471</v>
      </c>
    </row>
    <row r="16" spans="2:10" ht="16.5" customHeight="1">
      <c r="B16" s="204" t="s">
        <v>170</v>
      </c>
      <c r="C16" s="205">
        <v>173</v>
      </c>
      <c r="D16" s="206">
        <v>1.3549498746867168</v>
      </c>
      <c r="E16" s="207">
        <v>1.5435403283369022</v>
      </c>
      <c r="F16" s="208">
        <v>86.39884393063583</v>
      </c>
      <c r="G16" s="209">
        <v>439299.37572254334</v>
      </c>
      <c r="H16" s="210">
        <v>86.39884393063583</v>
      </c>
      <c r="I16" s="208">
        <v>30.057803468208093</v>
      </c>
      <c r="J16" s="208">
        <v>3.4682080924855487</v>
      </c>
    </row>
    <row r="17" spans="2:10" ht="16.5" customHeight="1">
      <c r="B17" s="204" t="s">
        <v>171</v>
      </c>
      <c r="C17" s="205">
        <v>164</v>
      </c>
      <c r="D17" s="206">
        <v>1.2844611528822054</v>
      </c>
      <c r="E17" s="207">
        <v>1.3889477027313148</v>
      </c>
      <c r="F17" s="208">
        <v>88.45121951219512</v>
      </c>
      <c r="G17" s="209">
        <v>460468.81707317074</v>
      </c>
      <c r="H17" s="210">
        <v>88.45121951219512</v>
      </c>
      <c r="I17" s="208">
        <v>35.97560975609756</v>
      </c>
      <c r="J17" s="208">
        <v>7.317073170731707</v>
      </c>
    </row>
    <row r="18" spans="2:10" ht="16.5" customHeight="1">
      <c r="B18" s="197" t="s">
        <v>172</v>
      </c>
      <c r="C18" s="198">
        <v>291</v>
      </c>
      <c r="D18" s="199">
        <v>2.279135338345865</v>
      </c>
      <c r="E18" s="200">
        <v>1.314131657025185</v>
      </c>
      <c r="F18" s="201">
        <v>87.55670103092784</v>
      </c>
      <c r="G18" s="202">
        <v>449555.08934707905</v>
      </c>
      <c r="H18" s="203">
        <v>87.55670103092784</v>
      </c>
      <c r="I18" s="201">
        <v>23.367697594501717</v>
      </c>
      <c r="J18" s="201">
        <v>1.0309278350515463</v>
      </c>
    </row>
    <row r="19" spans="2:10" ht="16.5" customHeight="1">
      <c r="B19" s="204" t="s">
        <v>173</v>
      </c>
      <c r="C19" s="205">
        <v>215</v>
      </c>
      <c r="D19" s="206">
        <v>1.6838972431077694</v>
      </c>
      <c r="E19" s="207">
        <v>1.3252054068380599</v>
      </c>
      <c r="F19" s="208">
        <v>83.92558139534884</v>
      </c>
      <c r="G19" s="209">
        <v>432935.43255813955</v>
      </c>
      <c r="H19" s="210">
        <v>83.92558139534884</v>
      </c>
      <c r="I19" s="208">
        <v>24.186046511627907</v>
      </c>
      <c r="J19" s="208">
        <v>3.7209302325581395</v>
      </c>
    </row>
    <row r="20" spans="2:10" ht="16.5" customHeight="1">
      <c r="B20" s="204" t="s">
        <v>174</v>
      </c>
      <c r="C20" s="205">
        <v>1283</v>
      </c>
      <c r="D20" s="206">
        <v>10.048558897243108</v>
      </c>
      <c r="E20" s="207">
        <v>1.4619183376746496</v>
      </c>
      <c r="F20" s="208">
        <v>84.80202650038972</v>
      </c>
      <c r="G20" s="209">
        <v>487987.8745128605</v>
      </c>
      <c r="H20" s="210">
        <v>84.80202650038972</v>
      </c>
      <c r="I20" s="208">
        <v>33.43725643024162</v>
      </c>
      <c r="J20" s="208">
        <v>2.4941543257989087</v>
      </c>
    </row>
    <row r="21" spans="2:10" ht="16.5" customHeight="1">
      <c r="B21" s="204" t="s">
        <v>175</v>
      </c>
      <c r="C21" s="205">
        <v>339</v>
      </c>
      <c r="D21" s="206">
        <v>2.655075187969925</v>
      </c>
      <c r="E21" s="207">
        <v>1.2769034902028733</v>
      </c>
      <c r="F21" s="208">
        <v>83.51622418879056</v>
      </c>
      <c r="G21" s="209">
        <v>455603.08849557524</v>
      </c>
      <c r="H21" s="210">
        <v>83.51622418879056</v>
      </c>
      <c r="I21" s="208">
        <v>31.563421828908556</v>
      </c>
      <c r="J21" s="208">
        <v>3.2448377581120944</v>
      </c>
    </row>
    <row r="22" spans="2:10" ht="16.5" customHeight="1">
      <c r="B22" s="204" t="s">
        <v>176</v>
      </c>
      <c r="C22" s="205">
        <v>363</v>
      </c>
      <c r="D22" s="206">
        <v>2.843045112781955</v>
      </c>
      <c r="E22" s="207">
        <v>1.9885071953283777</v>
      </c>
      <c r="F22" s="208">
        <v>80.44903581267218</v>
      </c>
      <c r="G22" s="209">
        <v>370911.52066115703</v>
      </c>
      <c r="H22" s="210">
        <v>80.44903581267218</v>
      </c>
      <c r="I22" s="208">
        <v>23.140495867768596</v>
      </c>
      <c r="J22" s="208">
        <v>4.132231404958678</v>
      </c>
    </row>
    <row r="23" spans="2:10" ht="16.5" customHeight="1">
      <c r="B23" s="197" t="s">
        <v>177</v>
      </c>
      <c r="C23" s="198">
        <v>175</v>
      </c>
      <c r="D23" s="199">
        <v>1.3706140350877192</v>
      </c>
      <c r="E23" s="200">
        <v>1.8629308692967703</v>
      </c>
      <c r="F23" s="201">
        <v>83.22857142857143</v>
      </c>
      <c r="G23" s="202">
        <v>371773.68</v>
      </c>
      <c r="H23" s="203">
        <v>83.22857142857143</v>
      </c>
      <c r="I23" s="201">
        <v>30.28571428571429</v>
      </c>
      <c r="J23" s="201">
        <v>5.142857142857142</v>
      </c>
    </row>
    <row r="24" spans="2:10" ht="16.5" customHeight="1">
      <c r="B24" s="204" t="s">
        <v>178</v>
      </c>
      <c r="C24" s="205">
        <v>213</v>
      </c>
      <c r="D24" s="206">
        <v>1.668233082706767</v>
      </c>
      <c r="E24" s="207">
        <v>2.1589734233412394</v>
      </c>
      <c r="F24" s="208">
        <v>83.30516431924883</v>
      </c>
      <c r="G24" s="209">
        <v>395034.9483568075</v>
      </c>
      <c r="H24" s="210">
        <v>83.30516431924883</v>
      </c>
      <c r="I24" s="208">
        <v>30.51643192488263</v>
      </c>
      <c r="J24" s="208">
        <v>5.164319248826291</v>
      </c>
    </row>
    <row r="25" spans="2:10" ht="16.5" customHeight="1">
      <c r="B25" s="204" t="s">
        <v>179</v>
      </c>
      <c r="C25" s="205">
        <v>155</v>
      </c>
      <c r="D25" s="206">
        <v>1.2139724310776943</v>
      </c>
      <c r="E25" s="207">
        <v>2.114972641805504</v>
      </c>
      <c r="F25" s="208">
        <v>78.56129032258065</v>
      </c>
      <c r="G25" s="209">
        <v>351045.0967741936</v>
      </c>
      <c r="H25" s="210">
        <v>78.56129032258065</v>
      </c>
      <c r="I25" s="208">
        <v>21.29032258064516</v>
      </c>
      <c r="J25" s="208">
        <v>2.5806451612903225</v>
      </c>
    </row>
    <row r="26" spans="2:10" ht="16.5" customHeight="1">
      <c r="B26" s="204" t="s">
        <v>180</v>
      </c>
      <c r="C26" s="205">
        <v>96</v>
      </c>
      <c r="D26" s="206">
        <v>0.7518796992481203</v>
      </c>
      <c r="E26" s="207">
        <v>1.7831602801047606</v>
      </c>
      <c r="F26" s="208">
        <v>85.73958333333333</v>
      </c>
      <c r="G26" s="209">
        <v>416546.3958333333</v>
      </c>
      <c r="H26" s="210">
        <v>85.73958333333333</v>
      </c>
      <c r="I26" s="208">
        <v>35.41666666666667</v>
      </c>
      <c r="J26" s="208">
        <v>4.166666666666666</v>
      </c>
    </row>
    <row r="27" spans="2:10" ht="16.5" customHeight="1">
      <c r="B27" s="204" t="s">
        <v>181</v>
      </c>
      <c r="C27" s="205">
        <v>164</v>
      </c>
      <c r="D27" s="206">
        <v>1.2844611528822054</v>
      </c>
      <c r="E27" s="207">
        <v>1.150957961962243</v>
      </c>
      <c r="F27" s="208">
        <v>83.9939024390244</v>
      </c>
      <c r="G27" s="209">
        <v>399867.1158536585</v>
      </c>
      <c r="H27" s="210">
        <v>83.9939024390244</v>
      </c>
      <c r="I27" s="208">
        <v>31.70731707317073</v>
      </c>
      <c r="J27" s="208">
        <v>7.317073170731707</v>
      </c>
    </row>
    <row r="28" spans="2:10" ht="16.5" customHeight="1">
      <c r="B28" s="197" t="s">
        <v>182</v>
      </c>
      <c r="C28" s="198">
        <v>182</v>
      </c>
      <c r="D28" s="199">
        <v>1.425438596491228</v>
      </c>
      <c r="E28" s="200">
        <v>1.3082983495313127</v>
      </c>
      <c r="F28" s="201">
        <v>83.81868131868131</v>
      </c>
      <c r="G28" s="202">
        <v>410911.28571428574</v>
      </c>
      <c r="H28" s="203">
        <v>83.81868131868131</v>
      </c>
      <c r="I28" s="201">
        <v>40.65934065934066</v>
      </c>
      <c r="J28" s="201">
        <v>6.043956043956044</v>
      </c>
    </row>
    <row r="29" spans="2:10" ht="16.5" customHeight="1">
      <c r="B29" s="204" t="s">
        <v>183</v>
      </c>
      <c r="C29" s="205">
        <v>317</v>
      </c>
      <c r="D29" s="206">
        <v>2.482769423558897</v>
      </c>
      <c r="E29" s="207">
        <v>1.4278571782479248</v>
      </c>
      <c r="F29" s="208">
        <v>83.27129337539432</v>
      </c>
      <c r="G29" s="209">
        <v>405363.90851735015</v>
      </c>
      <c r="H29" s="210">
        <v>83.27129337539432</v>
      </c>
      <c r="I29" s="208">
        <v>32.17665615141956</v>
      </c>
      <c r="J29" s="208">
        <v>10.410094637223976</v>
      </c>
    </row>
    <row r="30" spans="2:10" ht="16.5" customHeight="1">
      <c r="B30" s="204" t="s">
        <v>184</v>
      </c>
      <c r="C30" s="205">
        <v>660</v>
      </c>
      <c r="D30" s="206">
        <v>5.169172932330826</v>
      </c>
      <c r="E30" s="207">
        <v>1.5060309694732086</v>
      </c>
      <c r="F30" s="208">
        <v>86.25757575757575</v>
      </c>
      <c r="G30" s="209">
        <v>459227.72575757577</v>
      </c>
      <c r="H30" s="210">
        <v>86.25757575757575</v>
      </c>
      <c r="I30" s="208">
        <v>38.03030303030303</v>
      </c>
      <c r="J30" s="208">
        <v>6.8181818181818175</v>
      </c>
    </row>
    <row r="31" spans="2:10" ht="16.5" customHeight="1">
      <c r="B31" s="204" t="s">
        <v>185</v>
      </c>
      <c r="C31" s="205">
        <v>186</v>
      </c>
      <c r="D31" s="206">
        <v>1.456766917293233</v>
      </c>
      <c r="E31" s="207">
        <v>1.686310063463282</v>
      </c>
      <c r="F31" s="208">
        <v>84.60752688172043</v>
      </c>
      <c r="G31" s="209">
        <v>418329.79569892475</v>
      </c>
      <c r="H31" s="210">
        <v>84.60752688172043</v>
      </c>
      <c r="I31" s="211">
        <v>33.33333333333333</v>
      </c>
      <c r="J31" s="211">
        <v>4.301075268817205</v>
      </c>
    </row>
    <row r="32" spans="2:10" ht="16.5" customHeight="1">
      <c r="B32" s="204" t="s">
        <v>186</v>
      </c>
      <c r="C32" s="205">
        <v>150</v>
      </c>
      <c r="D32" s="206">
        <v>1.1748120300751879</v>
      </c>
      <c r="E32" s="207">
        <v>2.0097001527372114</v>
      </c>
      <c r="F32" s="208">
        <v>89.29333333333334</v>
      </c>
      <c r="G32" s="209">
        <v>471898.31333333335</v>
      </c>
      <c r="H32" s="210">
        <v>89.29333333333334</v>
      </c>
      <c r="I32" s="211">
        <v>37.333333333333336</v>
      </c>
      <c r="J32" s="211">
        <v>4</v>
      </c>
    </row>
    <row r="33" spans="2:10" ht="16.5" customHeight="1">
      <c r="B33" s="197" t="s">
        <v>187</v>
      </c>
      <c r="C33" s="198">
        <v>315</v>
      </c>
      <c r="D33" s="199">
        <v>2.4671052631578947</v>
      </c>
      <c r="E33" s="200">
        <v>1.708456043866643</v>
      </c>
      <c r="F33" s="201">
        <v>83.38095238095238</v>
      </c>
      <c r="G33" s="202">
        <v>451306.34920634923</v>
      </c>
      <c r="H33" s="203">
        <v>83.38095238095238</v>
      </c>
      <c r="I33" s="201">
        <v>25.71428571428571</v>
      </c>
      <c r="J33" s="201">
        <v>3.492063492063492</v>
      </c>
    </row>
    <row r="34" spans="2:10" ht="16.5" customHeight="1">
      <c r="B34" s="204" t="s">
        <v>188</v>
      </c>
      <c r="C34" s="205">
        <v>883</v>
      </c>
      <c r="D34" s="206">
        <v>6.915726817042607</v>
      </c>
      <c r="E34" s="207">
        <v>1.5009910280513634</v>
      </c>
      <c r="F34" s="208">
        <v>83.72933182332956</v>
      </c>
      <c r="G34" s="209">
        <v>466759.2785956965</v>
      </c>
      <c r="H34" s="210">
        <v>83.72933182332956</v>
      </c>
      <c r="I34" s="208">
        <v>32.389580973952434</v>
      </c>
      <c r="J34" s="208">
        <v>4.8697621744054365</v>
      </c>
    </row>
    <row r="35" spans="2:10" ht="16.5" customHeight="1">
      <c r="B35" s="204" t="s">
        <v>189</v>
      </c>
      <c r="C35" s="205">
        <v>478</v>
      </c>
      <c r="D35" s="206">
        <v>3.743734335839599</v>
      </c>
      <c r="E35" s="207">
        <v>1.5822784810126582</v>
      </c>
      <c r="F35" s="208">
        <v>86.77824267782427</v>
      </c>
      <c r="G35" s="209">
        <v>458307.2217573222</v>
      </c>
      <c r="H35" s="210">
        <v>86.77824267782427</v>
      </c>
      <c r="I35" s="208">
        <v>26.569037656903767</v>
      </c>
      <c r="J35" s="208">
        <v>3.9748953974895396</v>
      </c>
    </row>
    <row r="36" spans="2:10" ht="16.5" customHeight="1">
      <c r="B36" s="204" t="s">
        <v>190</v>
      </c>
      <c r="C36" s="205">
        <v>117</v>
      </c>
      <c r="D36" s="206">
        <v>0.9163533834586466</v>
      </c>
      <c r="E36" s="207">
        <v>1.8270687258928433</v>
      </c>
      <c r="F36" s="208">
        <v>72.83760683760684</v>
      </c>
      <c r="G36" s="209">
        <v>387352.46153846156</v>
      </c>
      <c r="H36" s="210">
        <v>72.83760683760684</v>
      </c>
      <c r="I36" s="208">
        <v>38.46153846153847</v>
      </c>
      <c r="J36" s="208">
        <v>0.8547008547008548</v>
      </c>
    </row>
    <row r="37" spans="2:10" ht="16.5" customHeight="1">
      <c r="B37" s="204" t="s">
        <v>191</v>
      </c>
      <c r="C37" s="205">
        <v>90</v>
      </c>
      <c r="D37" s="206">
        <v>0.7048872180451128</v>
      </c>
      <c r="E37" s="207">
        <v>1.4597829789304657</v>
      </c>
      <c r="F37" s="208">
        <v>84</v>
      </c>
      <c r="G37" s="209">
        <v>399658.8222222222</v>
      </c>
      <c r="H37" s="210">
        <v>84</v>
      </c>
      <c r="I37" s="208">
        <v>23.333333333333332</v>
      </c>
      <c r="J37" s="208">
        <v>6.666666666666667</v>
      </c>
    </row>
    <row r="38" spans="2:10" ht="16.5" customHeight="1">
      <c r="B38" s="197" t="s">
        <v>192</v>
      </c>
      <c r="C38" s="198">
        <v>118</v>
      </c>
      <c r="D38" s="199">
        <v>0.9241854636591478</v>
      </c>
      <c r="E38" s="200">
        <v>2.329391791855025</v>
      </c>
      <c r="F38" s="201">
        <v>68.61016949152543</v>
      </c>
      <c r="G38" s="202">
        <v>293677.77118644066</v>
      </c>
      <c r="H38" s="203">
        <v>68.61016949152543</v>
      </c>
      <c r="I38" s="201">
        <v>20.33898305084746</v>
      </c>
      <c r="J38" s="201">
        <v>0.847457627118644</v>
      </c>
    </row>
    <row r="39" spans="2:10" ht="16.5" customHeight="1">
      <c r="B39" s="204" t="s">
        <v>193</v>
      </c>
      <c r="C39" s="205">
        <v>171</v>
      </c>
      <c r="D39" s="206">
        <v>1.3392857142857142</v>
      </c>
      <c r="E39" s="207">
        <v>2.738804535844705</v>
      </c>
      <c r="F39" s="208">
        <v>56.62573099415204</v>
      </c>
      <c r="G39" s="209">
        <v>239120.52631578947</v>
      </c>
      <c r="H39" s="210">
        <v>56.62573099415204</v>
      </c>
      <c r="I39" s="208">
        <v>29.239766081871345</v>
      </c>
      <c r="J39" s="208">
        <v>3.508771929824561</v>
      </c>
    </row>
    <row r="40" spans="2:10" ht="16.5" customHeight="1">
      <c r="B40" s="204" t="s">
        <v>194</v>
      </c>
      <c r="C40" s="205">
        <v>266</v>
      </c>
      <c r="D40" s="206">
        <v>2.083333333333333</v>
      </c>
      <c r="E40" s="207">
        <v>1.6487024216091584</v>
      </c>
      <c r="F40" s="208">
        <v>83.71052631578948</v>
      </c>
      <c r="G40" s="209">
        <v>394463.9097744361</v>
      </c>
      <c r="H40" s="210">
        <v>83.71052631578948</v>
      </c>
      <c r="I40" s="208">
        <v>25.18796992481203</v>
      </c>
      <c r="J40" s="208">
        <v>4.887218045112782</v>
      </c>
    </row>
    <row r="41" spans="2:10" ht="16.5" customHeight="1">
      <c r="B41" s="204" t="s">
        <v>195</v>
      </c>
      <c r="C41" s="205">
        <v>307</v>
      </c>
      <c r="D41" s="206">
        <v>2.4044486215538847</v>
      </c>
      <c r="E41" s="207">
        <v>1.4252288722586397</v>
      </c>
      <c r="F41" s="208">
        <v>85.00977198697069</v>
      </c>
      <c r="G41" s="209">
        <v>416411.1693811075</v>
      </c>
      <c r="H41" s="210">
        <v>85.00977198697069</v>
      </c>
      <c r="I41" s="208">
        <v>24.104234527687296</v>
      </c>
      <c r="J41" s="208">
        <v>4.234527687296417</v>
      </c>
    </row>
    <row r="42" spans="2:10" ht="16.5" customHeight="1">
      <c r="B42" s="204" t="s">
        <v>196</v>
      </c>
      <c r="C42" s="205">
        <v>134</v>
      </c>
      <c r="D42" s="206">
        <v>1.049498746867168</v>
      </c>
      <c r="E42" s="207">
        <v>1.381671203497484</v>
      </c>
      <c r="F42" s="208">
        <v>87.08955223880596</v>
      </c>
      <c r="G42" s="209">
        <v>438443.5</v>
      </c>
      <c r="H42" s="210">
        <v>87.08955223880596</v>
      </c>
      <c r="I42" s="208">
        <v>35.07462686567165</v>
      </c>
      <c r="J42" s="208">
        <v>3.731343283582089</v>
      </c>
    </row>
    <row r="43" spans="2:10" ht="16.5" customHeight="1">
      <c r="B43" s="197" t="s">
        <v>197</v>
      </c>
      <c r="C43" s="198">
        <v>105</v>
      </c>
      <c r="D43" s="199">
        <v>0.8223684210526315</v>
      </c>
      <c r="E43" s="200">
        <v>1.6543770088863679</v>
      </c>
      <c r="F43" s="201">
        <v>88.95238095238095</v>
      </c>
      <c r="G43" s="202">
        <v>393901.30476190476</v>
      </c>
      <c r="H43" s="203">
        <v>88.95238095238095</v>
      </c>
      <c r="I43" s="201">
        <v>34.285714285714285</v>
      </c>
      <c r="J43" s="201">
        <v>4.761904761904762</v>
      </c>
    </row>
    <row r="44" spans="2:10" ht="16.5" customHeight="1">
      <c r="B44" s="204" t="s">
        <v>198</v>
      </c>
      <c r="C44" s="205">
        <v>125</v>
      </c>
      <c r="D44" s="206">
        <v>0.9790100250626566</v>
      </c>
      <c r="E44" s="207">
        <v>1.5252086485431209</v>
      </c>
      <c r="F44" s="208">
        <v>83.472</v>
      </c>
      <c r="G44" s="209">
        <v>370949.792</v>
      </c>
      <c r="H44" s="210">
        <v>83.472</v>
      </c>
      <c r="I44" s="208">
        <v>37.6</v>
      </c>
      <c r="J44" s="208">
        <v>4</v>
      </c>
    </row>
    <row r="45" spans="2:10" ht="16.5" customHeight="1">
      <c r="B45" s="204" t="s">
        <v>199</v>
      </c>
      <c r="C45" s="205">
        <v>169</v>
      </c>
      <c r="D45" s="206">
        <v>1.3236215538847118</v>
      </c>
      <c r="E45" s="207">
        <v>1.5213712145763565</v>
      </c>
      <c r="F45" s="208">
        <v>78.10059171597634</v>
      </c>
      <c r="G45" s="209">
        <v>383188.4556213018</v>
      </c>
      <c r="H45" s="210">
        <v>78.10059171597634</v>
      </c>
      <c r="I45" s="208">
        <v>31.360946745562128</v>
      </c>
      <c r="J45" s="208">
        <v>2.9585798816568047</v>
      </c>
    </row>
    <row r="46" spans="2:10" ht="16.5" customHeight="1">
      <c r="B46" s="204" t="s">
        <v>200</v>
      </c>
      <c r="C46" s="205">
        <v>122</v>
      </c>
      <c r="D46" s="206">
        <v>0.9555137844611529</v>
      </c>
      <c r="E46" s="207">
        <v>1.8892175232667978</v>
      </c>
      <c r="F46" s="208">
        <v>83.28688524590164</v>
      </c>
      <c r="G46" s="209">
        <v>382889.3278688525</v>
      </c>
      <c r="H46" s="210">
        <v>83.28688524590164</v>
      </c>
      <c r="I46" s="208">
        <v>27.86885245901639</v>
      </c>
      <c r="J46" s="208">
        <v>6.557377049180328</v>
      </c>
    </row>
    <row r="47" spans="2:10" ht="16.5" customHeight="1">
      <c r="B47" s="204" t="s">
        <v>201</v>
      </c>
      <c r="C47" s="205">
        <v>709</v>
      </c>
      <c r="D47" s="206">
        <v>5.552944862155389</v>
      </c>
      <c r="E47" s="207">
        <v>1.7982920030537992</v>
      </c>
      <c r="F47" s="208">
        <v>79.48942172073343</v>
      </c>
      <c r="G47" s="209">
        <v>385266.952045134</v>
      </c>
      <c r="H47" s="210">
        <v>79.48942172073343</v>
      </c>
      <c r="I47" s="208">
        <v>33.85049365303244</v>
      </c>
      <c r="J47" s="208">
        <v>4.9365303244005645</v>
      </c>
    </row>
    <row r="48" spans="2:10" ht="16.5" customHeight="1">
      <c r="B48" s="197" t="s">
        <v>202</v>
      </c>
      <c r="C48" s="198">
        <v>129</v>
      </c>
      <c r="D48" s="199">
        <v>1.0103383458646615</v>
      </c>
      <c r="E48" s="200">
        <v>1.8149586358264391</v>
      </c>
      <c r="F48" s="201">
        <v>78.55038759689923</v>
      </c>
      <c r="G48" s="202">
        <v>358935.8914728682</v>
      </c>
      <c r="H48" s="203">
        <v>78.55038759689923</v>
      </c>
      <c r="I48" s="201">
        <v>25.581395348837212</v>
      </c>
      <c r="J48" s="201">
        <v>3.10077519379845</v>
      </c>
    </row>
    <row r="49" spans="2:10" ht="16.5" customHeight="1">
      <c r="B49" s="204" t="s">
        <v>203</v>
      </c>
      <c r="C49" s="205">
        <v>232</v>
      </c>
      <c r="D49" s="206">
        <v>1.8170426065162906</v>
      </c>
      <c r="E49" s="207">
        <v>2.1143961211767706</v>
      </c>
      <c r="F49" s="208">
        <v>86.49137931034483</v>
      </c>
      <c r="G49" s="209">
        <v>381111.275862069</v>
      </c>
      <c r="H49" s="210">
        <v>86.49137931034483</v>
      </c>
      <c r="I49" s="208">
        <v>25</v>
      </c>
      <c r="J49" s="208">
        <v>4.741379310344827</v>
      </c>
    </row>
    <row r="50" spans="2:10" ht="16.5" customHeight="1">
      <c r="B50" s="204" t="s">
        <v>204</v>
      </c>
      <c r="C50" s="205">
        <v>292</v>
      </c>
      <c r="D50" s="206">
        <v>2.2869674185463658</v>
      </c>
      <c r="E50" s="207">
        <v>1.9290097969915374</v>
      </c>
      <c r="F50" s="208">
        <v>83.8527397260274</v>
      </c>
      <c r="G50" s="209">
        <v>372535.647260274</v>
      </c>
      <c r="H50" s="210">
        <v>83.8527397260274</v>
      </c>
      <c r="I50" s="208">
        <v>22.602739726027394</v>
      </c>
      <c r="J50" s="208">
        <v>6.164383561643835</v>
      </c>
    </row>
    <row r="51" spans="2:10" ht="16.5" customHeight="1">
      <c r="B51" s="204" t="s">
        <v>205</v>
      </c>
      <c r="C51" s="205">
        <v>134</v>
      </c>
      <c r="D51" s="206">
        <v>1.049498746867168</v>
      </c>
      <c r="E51" s="207">
        <v>1.4374289330844652</v>
      </c>
      <c r="F51" s="208">
        <v>84.44776119402985</v>
      </c>
      <c r="G51" s="209">
        <v>381315.2388059702</v>
      </c>
      <c r="H51" s="210">
        <v>84.44776119402985</v>
      </c>
      <c r="I51" s="208">
        <v>27.611940298507463</v>
      </c>
      <c r="J51" s="208">
        <v>9.701492537313433</v>
      </c>
    </row>
    <row r="52" spans="2:10" ht="16.5" customHeight="1">
      <c r="B52" s="204" t="s">
        <v>206</v>
      </c>
      <c r="C52" s="205">
        <v>205</v>
      </c>
      <c r="D52" s="206">
        <v>1.6055764411027569</v>
      </c>
      <c r="E52" s="207">
        <v>2.1372422277361913</v>
      </c>
      <c r="F52" s="208">
        <v>71.16585365853659</v>
      </c>
      <c r="G52" s="209">
        <v>302439.7268292683</v>
      </c>
      <c r="H52" s="210">
        <v>71.16585365853659</v>
      </c>
      <c r="I52" s="208">
        <v>30.24390243902439</v>
      </c>
      <c r="J52" s="208">
        <v>6.829268292682928</v>
      </c>
    </row>
    <row r="53" spans="2:10" ht="16.5" customHeight="1">
      <c r="B53" s="197" t="s">
        <v>207</v>
      </c>
      <c r="C53" s="198">
        <v>214</v>
      </c>
      <c r="D53" s="199">
        <v>1.676065162907268</v>
      </c>
      <c r="E53" s="200">
        <v>1.5520742674789672</v>
      </c>
      <c r="F53" s="201">
        <v>81.6355140186916</v>
      </c>
      <c r="G53" s="202">
        <v>354270.1542056075</v>
      </c>
      <c r="H53" s="203">
        <v>81.6355140186916</v>
      </c>
      <c r="I53" s="201">
        <v>30.8411214953271</v>
      </c>
      <c r="J53" s="201">
        <v>6.074766355140187</v>
      </c>
    </row>
    <row r="54" spans="2:10" ht="16.5" customHeight="1">
      <c r="B54" s="212" t="s">
        <v>208</v>
      </c>
      <c r="C54" s="213">
        <v>379</v>
      </c>
      <c r="D54" s="214">
        <v>2.968358395989975</v>
      </c>
      <c r="E54" s="215">
        <v>3.362791027825099</v>
      </c>
      <c r="F54" s="216">
        <v>67.48548812664907</v>
      </c>
      <c r="G54" s="217">
        <v>280448.0976253298</v>
      </c>
      <c r="H54" s="218">
        <v>67.48548812664907</v>
      </c>
      <c r="I54" s="216">
        <v>31.6622691292876</v>
      </c>
      <c r="J54" s="216">
        <v>5.277044854881266</v>
      </c>
    </row>
    <row r="55" spans="2:10" ht="4.5" customHeight="1">
      <c r="B55" s="219"/>
      <c r="C55" s="220"/>
      <c r="D55" s="220"/>
      <c r="E55" s="220"/>
      <c r="F55" s="220"/>
      <c r="G55" s="220"/>
      <c r="H55" s="220"/>
      <c r="I55" s="220"/>
      <c r="J55" s="220"/>
    </row>
    <row r="56" spans="2:10" ht="13.5">
      <c r="B56" s="221"/>
      <c r="C56" s="221"/>
      <c r="D56" s="221"/>
      <c r="E56" s="221"/>
      <c r="F56" s="221"/>
      <c r="G56" s="221"/>
      <c r="H56" s="221"/>
      <c r="I56" s="221"/>
      <c r="J56" s="221"/>
    </row>
  </sheetData>
  <sheetProtection/>
  <mergeCells count="11">
    <mergeCell ref="H4:H6"/>
    <mergeCell ref="I4:I6"/>
    <mergeCell ref="J4:J6"/>
    <mergeCell ref="C5:C6"/>
    <mergeCell ref="D5:D6"/>
    <mergeCell ref="B2:J2"/>
    <mergeCell ref="B4:B6"/>
    <mergeCell ref="C4:D4"/>
    <mergeCell ref="E4:E6"/>
    <mergeCell ref="F4:F6"/>
    <mergeCell ref="G4:G6"/>
  </mergeCells>
  <printOptions horizontalCentered="1"/>
  <pageMargins left="0.5905511811023623" right="0.5905511811023623" top="0.5905511811023623" bottom="0.5905511811023623" header="0.5118110236220472" footer="0.5118110236220472"/>
  <pageSetup firstPageNumber="34" useFirstPageNumber="1"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20001236 井原 陽介</dc:creator>
  <cp:keywords/>
  <dc:description/>
  <cp:lastModifiedBy>TEST01</cp:lastModifiedBy>
  <cp:lastPrinted>2012-09-14T01:53:56Z</cp:lastPrinted>
  <dcterms:created xsi:type="dcterms:W3CDTF">2005-11-16T10:13:08Z</dcterms:created>
  <dcterms:modified xsi:type="dcterms:W3CDTF">2014-05-30T01:52:43Z</dcterms:modified>
  <cp:category/>
  <cp:version/>
  <cp:contentType/>
  <cp:contentStatus/>
</cp:coreProperties>
</file>