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7185" tabRatio="701" firstSheet="1" activeTab="1"/>
  </bookViews>
  <sheets>
    <sheet name="図１○" sheetId="1" state="hidden" r:id="rId1"/>
    <sheet name="図1" sheetId="2" r:id="rId2"/>
    <sheet name="図２○" sheetId="3" state="hidden" r:id="rId3"/>
    <sheet name="図2" sheetId="4" r:id="rId4"/>
    <sheet name="図3○" sheetId="5" state="hidden" r:id="rId5"/>
    <sheet name="図3" sheetId="6" r:id="rId6"/>
    <sheet name="表1" sheetId="7" r:id="rId7"/>
    <sheet name="表2" sheetId="8" r:id="rId8"/>
    <sheet name="表３" sheetId="9" r:id="rId9"/>
    <sheet name="表４" sheetId="10" r:id="rId10"/>
    <sheet name="表５" sheetId="11" r:id="rId11"/>
    <sheet name="表６" sheetId="12" r:id="rId12"/>
  </sheets>
  <definedNames>
    <definedName name="_xlnm.Print_Area" localSheetId="6">'表1'!$A$1:$E$11</definedName>
    <definedName name="_xlnm.Print_Area" localSheetId="7">'表2'!$A$1:$L$14</definedName>
    <definedName name="_xlnm.Print_Area" localSheetId="8">'表３'!$A$1:$G$19</definedName>
    <definedName name="_xlnm.Print_Area" localSheetId="9">'表４'!$A$1:$E$17</definedName>
    <definedName name="_xlnm.Print_Area" localSheetId="10">'表５'!$A$1:$H$15</definedName>
    <definedName name="_xlnm.Print_Area" localSheetId="11">'表６'!$A$1:$K$55</definedName>
  </definedNames>
  <calcPr fullCalcOnLoad="1"/>
</workbook>
</file>

<file path=xl/sharedStrings.xml><?xml version="1.0" encoding="utf-8"?>
<sst xmlns="http://schemas.openxmlformats.org/spreadsheetml/2006/main" count="236" uniqueCount="225">
  <si>
    <t>年齢階級</t>
  </si>
  <si>
    <t>農林水産業</t>
  </si>
  <si>
    <t>建設業</t>
  </si>
  <si>
    <t>製造業</t>
  </si>
  <si>
    <t>金融・保険業</t>
  </si>
  <si>
    <t>分析表１表　被保険者の割合</t>
  </si>
  <si>
    <t>適用種別を入力</t>
  </si>
  <si>
    <t>報酬階級</t>
  </si>
  <si>
    <t>件数</t>
  </si>
  <si>
    <t>種別わけ</t>
  </si>
  <si>
    <t>被保険者わけ</t>
  </si>
  <si>
    <t xml:space="preserve">０１  農林水産業                        </t>
  </si>
  <si>
    <t xml:space="preserve">０２  鉱業・採石業・砂利採取業                          </t>
  </si>
  <si>
    <t xml:space="preserve">０３  総合工事業                   </t>
  </si>
  <si>
    <t xml:space="preserve">０４  職別工事業                        </t>
  </si>
  <si>
    <t xml:space="preserve">０５  設備工事業                        </t>
  </si>
  <si>
    <t xml:space="preserve">０６  食料品・たばこ製造業                        </t>
  </si>
  <si>
    <t xml:space="preserve">０７  繊維製品製造業              </t>
  </si>
  <si>
    <t xml:space="preserve">０８  木製品・家具等製造業                    </t>
  </si>
  <si>
    <t xml:space="preserve">０９  紙製品製造業              </t>
  </si>
  <si>
    <t xml:space="preserve">１０  印刷・同関連産業                     </t>
  </si>
  <si>
    <t xml:space="preserve">１１  化学工業・同類似業            </t>
  </si>
  <si>
    <t xml:space="preserve">１２  金属工業                </t>
  </si>
  <si>
    <t xml:space="preserve">１３  機械器具製造業                          </t>
  </si>
  <si>
    <t xml:space="preserve">１４  その他の製造業                    </t>
  </si>
  <si>
    <t xml:space="preserve">１５  電気・ガス・熱供給・水道業                </t>
  </si>
  <si>
    <t xml:space="preserve">１６  情報通信業               </t>
  </si>
  <si>
    <t>１７  道路貨物運送業</t>
  </si>
  <si>
    <t xml:space="preserve">１８  その他の運輸業                          </t>
  </si>
  <si>
    <t xml:space="preserve">１９  卸売業                   </t>
  </si>
  <si>
    <t>２０  飲食料品以外の小売業</t>
  </si>
  <si>
    <t xml:space="preserve">２１  飲食料品小売業                       </t>
  </si>
  <si>
    <t xml:space="preserve">２２  無店舗小売業         </t>
  </si>
  <si>
    <t xml:space="preserve">２３  金融・保険業        </t>
  </si>
  <si>
    <t xml:space="preserve">２４  不動産業               </t>
  </si>
  <si>
    <t xml:space="preserve">２５  物品賃貸業    </t>
  </si>
  <si>
    <t xml:space="preserve">２６  学術研究機関        </t>
  </si>
  <si>
    <t xml:space="preserve">２７  専門・技術サービス業       </t>
  </si>
  <si>
    <t xml:space="preserve">２８  飲食店   </t>
  </si>
  <si>
    <t xml:space="preserve">２９  宿泊業                   </t>
  </si>
  <si>
    <t xml:space="preserve">３０  対個人サービス業     </t>
  </si>
  <si>
    <t>３１  娯楽業</t>
  </si>
  <si>
    <t xml:space="preserve">３２  教育・学習支援行                      </t>
  </si>
  <si>
    <t>３３  医療業・保健衛生</t>
  </si>
  <si>
    <t xml:space="preserve">３４  社会保険・社会福祉・介護事業          </t>
  </si>
  <si>
    <t xml:space="preserve">３５  複合サービス業        </t>
  </si>
  <si>
    <t xml:space="preserve">３６  職業紹介・労働者派遣業         </t>
  </si>
  <si>
    <t>３７  その他の対事業所サービス業</t>
  </si>
  <si>
    <t>３８  修理業</t>
  </si>
  <si>
    <t>３９  廃棄物処理業</t>
  </si>
  <si>
    <t xml:space="preserve">４０  政治・経済・文化団体                           </t>
  </si>
  <si>
    <t xml:space="preserve">４１  その他のサービス業           </t>
  </si>
  <si>
    <t xml:space="preserve">４２  公務                             </t>
  </si>
  <si>
    <t>鉱業・採石業・砂利採取業</t>
  </si>
  <si>
    <t>電気･ガス･熱供給･水道業</t>
  </si>
  <si>
    <t>情報通信業</t>
  </si>
  <si>
    <t>運輸業・郵便業</t>
  </si>
  <si>
    <t>卸売・小売業</t>
  </si>
  <si>
    <t>不動産業・物品賃貸業</t>
  </si>
  <si>
    <t>学術研究・専門技術サービス業</t>
  </si>
  <si>
    <t>飲食店・宿泊業</t>
  </si>
  <si>
    <t>生活関連サービス業・娯楽業</t>
  </si>
  <si>
    <t>複合サービス事業</t>
  </si>
  <si>
    <t>教育・学習支援業</t>
  </si>
  <si>
    <t>医療・福祉</t>
  </si>
  <si>
    <t>サービス業</t>
  </si>
  <si>
    <t>公務</t>
  </si>
  <si>
    <t>出産手当金構成割合(件数)</t>
  </si>
  <si>
    <t>出産手当金件数（現金給付の件数）→</t>
  </si>
  <si>
    <t>被保険者(女性)千人当たり件数</t>
  </si>
  <si>
    <t>分析表4表</t>
  </si>
  <si>
    <t>出産手当金</t>
  </si>
  <si>
    <t>被保険者数(女性)</t>
  </si>
  <si>
    <t>15～19</t>
  </si>
  <si>
    <t>20～24</t>
  </si>
  <si>
    <t>25～29</t>
  </si>
  <si>
    <t>30～34</t>
  </si>
  <si>
    <t>35～39</t>
  </si>
  <si>
    <t>40以上</t>
  </si>
  <si>
    <t>15～19歳</t>
  </si>
  <si>
    <t>20～24歳</t>
  </si>
  <si>
    <t>25～29歳</t>
  </si>
  <si>
    <t>30～34歳</t>
  </si>
  <si>
    <t>35～39歳</t>
  </si>
  <si>
    <t>40歳以上</t>
  </si>
  <si>
    <t>被保険者数(女性)（任継除く）→</t>
  </si>
  <si>
    <t>分析表第1表</t>
  </si>
  <si>
    <t>分析表第１表</t>
  </si>
  <si>
    <t>統計表2表</t>
  </si>
  <si>
    <t>出産手当金</t>
  </si>
  <si>
    <t>分析表2表</t>
  </si>
  <si>
    <t>被保険者数(女性)構成割合(平成24年10月)</t>
  </si>
  <si>
    <t>被保険者(女性)千人当たり件数(平均)</t>
  </si>
  <si>
    <t>表１　適用種別別支給件数の構成割合</t>
  </si>
  <si>
    <t>構成割合(％)</t>
  </si>
  <si>
    <t>調査件数</t>
  </si>
  <si>
    <t>(参考)</t>
  </si>
  <si>
    <t>総数</t>
  </si>
  <si>
    <t>被保険者数</t>
  </si>
  <si>
    <t xml:space="preserve"> 合          計</t>
  </si>
  <si>
    <t>任意適用</t>
  </si>
  <si>
    <t xml:space="preserve"> 強  制  適  用</t>
  </si>
  <si>
    <t xml:space="preserve"> 任  意  適  用</t>
  </si>
  <si>
    <t>表２　適用種別別・年齢階級別支給状況</t>
  </si>
  <si>
    <t>件数の割合(％)</t>
  </si>
  <si>
    <t>１件当たり日数(日)</t>
  </si>
  <si>
    <t>１件当たり金額(円)</t>
  </si>
  <si>
    <t>強制適用</t>
  </si>
  <si>
    <t>総  数</t>
  </si>
  <si>
    <t>15～19歳</t>
  </si>
  <si>
    <t>20～24歳</t>
  </si>
  <si>
    <t>25～29歳</t>
  </si>
  <si>
    <t>30～34歳</t>
  </si>
  <si>
    <t>35～39歳</t>
  </si>
  <si>
    <t>40歳以上</t>
  </si>
  <si>
    <t>表３　事業所の規模別・適用種別別　支給状況</t>
  </si>
  <si>
    <t xml:space="preserve"> </t>
  </si>
  <si>
    <t>（％）</t>
  </si>
  <si>
    <t>件数の割合</t>
  </si>
  <si>
    <t>（参考）</t>
  </si>
  <si>
    <t>被保険者数(女性)</t>
  </si>
  <si>
    <t xml:space="preserve">   総        数</t>
  </si>
  <si>
    <t>2人以下</t>
  </si>
  <si>
    <t xml:space="preserve"> 　3  ・  4  人</t>
  </si>
  <si>
    <t>　　4 人 以 下(再)</t>
  </si>
  <si>
    <t xml:space="preserve"> 　5  ～  9　人</t>
  </si>
  <si>
    <t>　10  ～ 19　人</t>
  </si>
  <si>
    <t>　20  ～ 29　人</t>
  </si>
  <si>
    <t>　30  ～ 49　人</t>
  </si>
  <si>
    <t>　50  ～ 99　人</t>
  </si>
  <si>
    <t xml:space="preserve"> 100  ～299　人</t>
  </si>
  <si>
    <t xml:space="preserve"> 300  ～499　人</t>
  </si>
  <si>
    <t>500 人 以 上</t>
  </si>
  <si>
    <t>1,000 人 以 上(再)</t>
  </si>
  <si>
    <t>表４　支給日数別　支給状況</t>
  </si>
  <si>
    <t>日数階級</t>
  </si>
  <si>
    <t>件数の割合</t>
  </si>
  <si>
    <t>１日当たり金額</t>
  </si>
  <si>
    <t>(％)</t>
  </si>
  <si>
    <t>(円)</t>
  </si>
  <si>
    <t>総    数</t>
  </si>
  <si>
    <t>１～10日</t>
  </si>
  <si>
    <t>11～20日</t>
  </si>
  <si>
    <t>21～29日</t>
  </si>
  <si>
    <t>30日</t>
  </si>
  <si>
    <t>31日</t>
  </si>
  <si>
    <t>32～40日</t>
  </si>
  <si>
    <t>41～50日</t>
  </si>
  <si>
    <t>51～60日</t>
  </si>
  <si>
    <t>61日以上</t>
  </si>
  <si>
    <t>表５　減額事由別　減額者への支給状況</t>
  </si>
  <si>
    <t>減額事由</t>
  </si>
  <si>
    <t>件数</t>
  </si>
  <si>
    <t>日数</t>
  </si>
  <si>
    <t>金額</t>
  </si>
  <si>
    <t>減額金額</t>
  </si>
  <si>
    <t>不支給日数</t>
  </si>
  <si>
    <t>(千円)</t>
  </si>
  <si>
    <t>総数</t>
  </si>
  <si>
    <t>報酬の一部支給</t>
  </si>
  <si>
    <t>その他</t>
  </si>
  <si>
    <t xml:space="preserve"> 注1　「件数」は、減額期間または不支給期間がある者に係るものである。</t>
  </si>
  <si>
    <t xml:space="preserve"> 　2　「日数」は、一部減額されて支給された日数を含む。(全額不支給の日数は含まない。)</t>
  </si>
  <si>
    <t>　 3　「金額」は、支給された金額である。(一部支給の金額を含む。)</t>
  </si>
  <si>
    <t>　 4　「減額金額」は、一部減額となった金額である。（全額不支給の金額は含まない。）</t>
  </si>
  <si>
    <t>　 5　「不支給日数」は、全額不支給の日数である。</t>
  </si>
  <si>
    <t>表６　都道府県別　支給状況</t>
  </si>
  <si>
    <t>県　　名</t>
  </si>
  <si>
    <t>調　査　件　数</t>
  </si>
  <si>
    <t>千人当たり
件数(1ヶ月
当たり)</t>
  </si>
  <si>
    <t>1件当たり　　日数(日)</t>
  </si>
  <si>
    <t>1件当たり　　金額(円)</t>
  </si>
  <si>
    <t>平均支給
期間(日)</t>
  </si>
  <si>
    <t>減額者の占
める割合(%)</t>
  </si>
  <si>
    <t>資格喪失
者の占め
る割合(%)</t>
  </si>
  <si>
    <t>実　数</t>
  </si>
  <si>
    <t>全体に占め
る割合(%)</t>
  </si>
  <si>
    <t>総　　数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</si>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</sst>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00000"/>
    <numFmt numFmtId="180" formatCode="0.00_ "/>
    <numFmt numFmtId="181" formatCode="0.0000000_ "/>
    <numFmt numFmtId="182" formatCode="0.000000_ "/>
    <numFmt numFmtId="183" formatCode="0.000000000000000_ "/>
    <numFmt numFmtId="184" formatCode="0.0"/>
    <numFmt numFmtId="185" formatCode="#,##0.000;[Red]\-#,##0.000"/>
    <numFmt numFmtId="186" formatCode="0.000_);[Red]\(0.000\)"/>
    <numFmt numFmtId="187" formatCode="0.00_);[Red]\(0.00\)"/>
    <numFmt numFmtId="188" formatCode="#,##0.00_);[Red]\(#,##0.00\)"/>
    <numFmt numFmtId="189" formatCode="#,##0.00;&quot;▲ &quot;#,##0.00"/>
    <numFmt numFmtId="190" formatCode="#,###,"/>
    <numFmt numFmtId="191" formatCode="#,##0_);[Red]\(#,##0\)"/>
    <numFmt numFmtId="192" formatCode="#,##0.00_ "/>
    <numFmt numFmtId="193" formatCode="#,##0.00;&quot;△ &quot;#,##0.00"/>
    <numFmt numFmtId="194" formatCode="#,##0;&quot;△ &quot;#,##0"/>
    <numFmt numFmtId="195" formatCode="#,##0.000;&quot;△ &quot;#,##0.000"/>
    <numFmt numFmtId="196" formatCode="#,##0.0000;&quot;△ &quot;#,##0.0000"/>
    <numFmt numFmtId="197" formatCode="#,##0.0;&quot;△ &quot;#,##0.0"/>
    <numFmt numFmtId="198" formatCode="#,##0.0;[Red]\-#,##0.0"/>
    <numFmt numFmtId="199" formatCode="#,##0.00_ ;[Red]\-#,##0.00\ "/>
    <numFmt numFmtId="200" formatCode="#,##0_);\(#,##0\)"/>
    <numFmt numFmtId="201" formatCode="0_ "/>
    <numFmt numFmtId="202" formatCode="#,##0,"/>
    <numFmt numFmtId="203" formatCode="_ * #,##0.000_ ;_ * \-#,##0.000_ ;_ * &quot;-&quot;???_ ;_ @_ "/>
  </numFmts>
  <fonts count="6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0"/>
      <color indexed="14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明朝"/>
      <family val="1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4"/>
      <name val="ＭＳ 明朝"/>
      <family val="1"/>
    </font>
    <font>
      <b/>
      <sz val="12"/>
      <name val="ＭＳ Ｐ明朝"/>
      <family val="1"/>
    </font>
    <font>
      <sz val="7"/>
      <name val="ＭＳ 明朝"/>
      <family val="1"/>
    </font>
    <font>
      <b/>
      <sz val="12"/>
      <name val="ＭＳ Ｐゴシック"/>
      <family val="3"/>
    </font>
    <font>
      <sz val="8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0" borderId="0">
      <alignment/>
      <protection/>
    </xf>
    <xf numFmtId="0" fontId="37" fillId="0" borderId="0">
      <alignment/>
      <protection/>
    </xf>
    <xf numFmtId="0" fontId="5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9" fillId="0" borderId="0" xfId="0" applyFont="1" applyAlignment="1">
      <alignment/>
    </xf>
    <xf numFmtId="193" fontId="10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193" fontId="10" fillId="34" borderId="0" xfId="0" applyNumberFormat="1" applyFont="1" applyFill="1" applyBorder="1" applyAlignment="1">
      <alignment/>
    </xf>
    <xf numFmtId="193" fontId="12" fillId="34" borderId="11" xfId="0" applyNumberFormat="1" applyFont="1" applyFill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194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vertical="center"/>
    </xf>
    <xf numFmtId="194" fontId="9" fillId="33" borderId="14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194" fontId="10" fillId="35" borderId="15" xfId="0" applyNumberFormat="1" applyFont="1" applyFill="1" applyBorder="1" applyAlignment="1">
      <alignment horizontal="center" vertical="center"/>
    </xf>
    <xf numFmtId="19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33" borderId="16" xfId="0" applyFont="1" applyFill="1" applyBorder="1" applyAlignment="1">
      <alignment vertical="center"/>
    </xf>
    <xf numFmtId="194" fontId="12" fillId="33" borderId="17" xfId="0" applyNumberFormat="1" applyFont="1" applyFill="1" applyBorder="1" applyAlignment="1">
      <alignment vertical="center"/>
    </xf>
    <xf numFmtId="194" fontId="12" fillId="33" borderId="16" xfId="0" applyNumberFormat="1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194" fontId="12" fillId="33" borderId="19" xfId="0" applyNumberFormat="1" applyFont="1" applyFill="1" applyBorder="1" applyAlignment="1">
      <alignment vertical="center"/>
    </xf>
    <xf numFmtId="194" fontId="12" fillId="33" borderId="18" xfId="0" applyNumberFormat="1" applyFont="1" applyFill="1" applyBorder="1" applyAlignment="1">
      <alignment vertical="center"/>
    </xf>
    <xf numFmtId="194" fontId="10" fillId="35" borderId="20" xfId="49" applyNumberFormat="1" applyFont="1" applyFill="1" applyBorder="1" applyAlignment="1">
      <alignment vertical="center"/>
    </xf>
    <xf numFmtId="194" fontId="10" fillId="35" borderId="10" xfId="49" applyNumberFormat="1" applyFont="1" applyFill="1" applyBorder="1" applyAlignment="1">
      <alignment vertical="center"/>
    </xf>
    <xf numFmtId="194" fontId="9" fillId="36" borderId="0" xfId="0" applyNumberFormat="1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194" fontId="12" fillId="33" borderId="21" xfId="0" applyNumberFormat="1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194" fontId="12" fillId="33" borderId="22" xfId="0" applyNumberFormat="1" applyFont="1" applyFill="1" applyBorder="1" applyAlignment="1">
      <alignment vertical="center"/>
    </xf>
    <xf numFmtId="194" fontId="12" fillId="33" borderId="23" xfId="0" applyNumberFormat="1" applyFont="1" applyFill="1" applyBorder="1" applyAlignment="1">
      <alignment vertical="center"/>
    </xf>
    <xf numFmtId="194" fontId="12" fillId="33" borderId="24" xfId="0" applyNumberFormat="1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194" fontId="12" fillId="33" borderId="25" xfId="0" applyNumberFormat="1" applyFont="1" applyFill="1" applyBorder="1" applyAlignment="1">
      <alignment vertical="center"/>
    </xf>
    <xf numFmtId="194" fontId="12" fillId="33" borderId="26" xfId="0" applyNumberFormat="1" applyFont="1" applyFill="1" applyBorder="1" applyAlignment="1">
      <alignment vertical="center"/>
    </xf>
    <xf numFmtId="194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94" fontId="12" fillId="35" borderId="27" xfId="49" applyNumberFormat="1" applyFont="1" applyFill="1" applyBorder="1" applyAlignment="1">
      <alignment vertical="center"/>
    </xf>
    <xf numFmtId="194" fontId="12" fillId="35" borderId="25" xfId="49" applyNumberFormat="1" applyFont="1" applyFill="1" applyBorder="1" applyAlignment="1">
      <alignment vertical="center"/>
    </xf>
    <xf numFmtId="0" fontId="9" fillId="33" borderId="20" xfId="0" applyFont="1" applyFill="1" applyBorder="1" applyAlignment="1">
      <alignment/>
    </xf>
    <xf numFmtId="188" fontId="10" fillId="33" borderId="2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188" fontId="10" fillId="33" borderId="29" xfId="0" applyNumberFormat="1" applyFont="1" applyFill="1" applyBorder="1" applyAlignment="1">
      <alignment/>
    </xf>
    <xf numFmtId="193" fontId="10" fillId="33" borderId="28" xfId="0" applyNumberFormat="1" applyFont="1" applyFill="1" applyBorder="1" applyAlignment="1">
      <alignment/>
    </xf>
    <xf numFmtId="195" fontId="16" fillId="33" borderId="30" xfId="0" applyNumberFormat="1" applyFont="1" applyFill="1" applyBorder="1" applyAlignment="1">
      <alignment vertical="center"/>
    </xf>
    <xf numFmtId="195" fontId="16" fillId="33" borderId="24" xfId="0" applyNumberFormat="1" applyFont="1" applyFill="1" applyBorder="1" applyAlignment="1">
      <alignment vertical="center"/>
    </xf>
    <xf numFmtId="195" fontId="16" fillId="33" borderId="31" xfId="0" applyNumberFormat="1" applyFont="1" applyFill="1" applyBorder="1" applyAlignment="1">
      <alignment vertical="center"/>
    </xf>
    <xf numFmtId="195" fontId="16" fillId="33" borderId="32" xfId="0" applyNumberFormat="1" applyFont="1" applyFill="1" applyBorder="1" applyAlignment="1">
      <alignment vertical="center"/>
    </xf>
    <xf numFmtId="195" fontId="16" fillId="33" borderId="33" xfId="0" applyNumberFormat="1" applyFont="1" applyFill="1" applyBorder="1" applyAlignment="1">
      <alignment vertical="center"/>
    </xf>
    <xf numFmtId="38" fontId="10" fillId="0" borderId="34" xfId="49" applyFont="1" applyBorder="1" applyAlignment="1">
      <alignment/>
    </xf>
    <xf numFmtId="38" fontId="10" fillId="0" borderId="35" xfId="49" applyFont="1" applyBorder="1" applyAlignment="1">
      <alignment/>
    </xf>
    <xf numFmtId="38" fontId="10" fillId="0" borderId="36" xfId="49" applyFont="1" applyBorder="1" applyAlignment="1">
      <alignment/>
    </xf>
    <xf numFmtId="188" fontId="10" fillId="0" borderId="37" xfId="0" applyNumberFormat="1" applyFont="1" applyBorder="1" applyAlignment="1">
      <alignment/>
    </xf>
    <xf numFmtId="188" fontId="10" fillId="0" borderId="11" xfId="0" applyNumberFormat="1" applyFont="1" applyBorder="1" applyAlignment="1">
      <alignment/>
    </xf>
    <xf numFmtId="188" fontId="10" fillId="0" borderId="38" xfId="0" applyNumberFormat="1" applyFont="1" applyBorder="1" applyAlignment="1">
      <alignment/>
    </xf>
    <xf numFmtId="0" fontId="60" fillId="0" borderId="0" xfId="0" applyFont="1" applyAlignment="1">
      <alignment/>
    </xf>
    <xf numFmtId="194" fontId="60" fillId="35" borderId="29" xfId="0" applyNumberFormat="1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10" fillId="35" borderId="40" xfId="0" applyNumberFormat="1" applyFont="1" applyFill="1" applyBorder="1" applyAlignment="1">
      <alignment horizontal="center" vertical="center" wrapText="1"/>
    </xf>
    <xf numFmtId="49" fontId="60" fillId="35" borderId="28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0" fillId="0" borderId="0" xfId="0" applyFont="1" applyAlignment="1">
      <alignment horizontal="center"/>
    </xf>
    <xf numFmtId="199" fontId="60" fillId="34" borderId="10" xfId="0" applyNumberFormat="1" applyFont="1" applyFill="1" applyBorder="1" applyAlignment="1">
      <alignment/>
    </xf>
    <xf numFmtId="0" fontId="10" fillId="34" borderId="28" xfId="0" applyFont="1" applyFill="1" applyBorder="1" applyAlignment="1">
      <alignment horizontal="center"/>
    </xf>
    <xf numFmtId="193" fontId="10" fillId="34" borderId="41" xfId="0" applyNumberFormat="1" applyFont="1" applyFill="1" applyBorder="1" applyAlignment="1">
      <alignment/>
    </xf>
    <xf numFmtId="199" fontId="60" fillId="34" borderId="28" xfId="0" applyNumberFormat="1" applyFont="1" applyFill="1" applyBorder="1" applyAlignment="1">
      <alignment/>
    </xf>
    <xf numFmtId="193" fontId="12" fillId="34" borderId="38" xfId="0" applyNumberFormat="1" applyFont="1" applyFill="1" applyBorder="1" applyAlignment="1">
      <alignment/>
    </xf>
    <xf numFmtId="193" fontId="60" fillId="34" borderId="11" xfId="0" applyNumberFormat="1" applyFont="1" applyFill="1" applyBorder="1" applyAlignment="1">
      <alignment/>
    </xf>
    <xf numFmtId="0" fontId="10" fillId="33" borderId="15" xfId="0" applyFont="1" applyFill="1" applyBorder="1" applyAlignment="1">
      <alignment horizontal="center" vertical="center"/>
    </xf>
    <xf numFmtId="195" fontId="12" fillId="33" borderId="16" xfId="0" applyNumberFormat="1" applyFont="1" applyFill="1" applyBorder="1" applyAlignment="1">
      <alignment vertical="center"/>
    </xf>
    <xf numFmtId="195" fontId="12" fillId="33" borderId="18" xfId="0" applyNumberFormat="1" applyFont="1" applyFill="1" applyBorder="1" applyAlignment="1">
      <alignment vertical="center"/>
    </xf>
    <xf numFmtId="195" fontId="12" fillId="33" borderId="21" xfId="0" applyNumberFormat="1" applyFont="1" applyFill="1" applyBorder="1" applyAlignment="1">
      <alignment vertical="center"/>
    </xf>
    <xf numFmtId="195" fontId="12" fillId="33" borderId="23" xfId="0" applyNumberFormat="1" applyFont="1" applyFill="1" applyBorder="1" applyAlignment="1">
      <alignment vertical="center"/>
    </xf>
    <xf numFmtId="195" fontId="12" fillId="33" borderId="24" xfId="0" applyNumberFormat="1" applyFont="1" applyFill="1" applyBorder="1" applyAlignment="1">
      <alignment vertical="center"/>
    </xf>
    <xf numFmtId="195" fontId="12" fillId="33" borderId="26" xfId="0" applyNumberFormat="1" applyFont="1" applyFill="1" applyBorder="1" applyAlignment="1">
      <alignment vertical="center"/>
    </xf>
    <xf numFmtId="0" fontId="9" fillId="0" borderId="0" xfId="61" applyFont="1" applyFill="1" applyAlignment="1">
      <alignment vertical="center"/>
      <protection/>
    </xf>
    <xf numFmtId="37" fontId="38" fillId="0" borderId="0" xfId="61" applyNumberFormat="1" applyFont="1" applyFill="1" applyBorder="1" applyAlignment="1" applyProtection="1">
      <alignment horizontal="center" vertical="center"/>
      <protection locked="0"/>
    </xf>
    <xf numFmtId="37" fontId="40" fillId="0" borderId="0" xfId="61" applyNumberFormat="1" applyFont="1" applyFill="1" applyBorder="1" applyAlignment="1" applyProtection="1">
      <alignment horizontal="center" vertical="center"/>
      <protection locked="0"/>
    </xf>
    <xf numFmtId="37" fontId="9" fillId="0" borderId="41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Border="1" applyAlignment="1">
      <alignment vertical="center"/>
      <protection/>
    </xf>
    <xf numFmtId="37" fontId="9" fillId="0" borderId="40" xfId="61" applyNumberFormat="1" applyFont="1" applyFill="1" applyBorder="1" applyAlignment="1" applyProtection="1">
      <alignment horizontal="center" vertical="center"/>
      <protection locked="0"/>
    </xf>
    <xf numFmtId="37" fontId="9" fillId="0" borderId="39" xfId="61" applyNumberFormat="1" applyFont="1" applyFill="1" applyBorder="1" applyAlignment="1" applyProtection="1">
      <alignment horizontal="center" vertical="center"/>
      <protection locked="0"/>
    </xf>
    <xf numFmtId="37" fontId="9" fillId="0" borderId="14" xfId="61" applyNumberFormat="1" applyFont="1" applyFill="1" applyBorder="1" applyAlignment="1" applyProtection="1">
      <alignment horizontal="center" vertical="center"/>
      <protection locked="0"/>
    </xf>
    <xf numFmtId="37" fontId="9" fillId="0" borderId="0" xfId="61" applyNumberFormat="1" applyFont="1" applyFill="1" applyBorder="1" applyAlignment="1" applyProtection="1">
      <alignment horizontal="center" vertical="center"/>
      <protection locked="0"/>
    </xf>
    <xf numFmtId="37" fontId="9" fillId="0" borderId="10" xfId="61" applyNumberFormat="1" applyFont="1" applyFill="1" applyBorder="1" applyAlignment="1" applyProtection="1">
      <alignment horizontal="center" vertical="center"/>
      <protection locked="0"/>
    </xf>
    <xf numFmtId="37" fontId="9" fillId="0" borderId="40" xfId="61" applyNumberFormat="1" applyFont="1" applyFill="1" applyBorder="1" applyAlignment="1" applyProtection="1">
      <alignment horizontal="center" vertical="center"/>
      <protection locked="0"/>
    </xf>
    <xf numFmtId="37" fontId="9" fillId="0" borderId="28" xfId="61" applyNumberFormat="1" applyFont="1" applyFill="1" applyBorder="1" applyAlignment="1" applyProtection="1">
      <alignment horizontal="center" vertical="center"/>
      <protection locked="0"/>
    </xf>
    <xf numFmtId="0" fontId="9" fillId="0" borderId="28" xfId="61" applyNumberFormat="1" applyFont="1" applyFill="1" applyBorder="1" applyAlignment="1" applyProtection="1">
      <alignment horizontal="center" vertical="center"/>
      <protection locked="0"/>
    </xf>
    <xf numFmtId="37" fontId="9" fillId="0" borderId="10" xfId="61" applyNumberFormat="1" applyFont="1" applyFill="1" applyBorder="1" applyAlignment="1" applyProtection="1">
      <alignment horizontal="center" vertical="center"/>
      <protection locked="0"/>
    </xf>
    <xf numFmtId="43" fontId="9" fillId="0" borderId="11" xfId="61" applyNumberFormat="1" applyFont="1" applyFill="1" applyBorder="1" applyAlignment="1" applyProtection="1">
      <alignment vertical="center"/>
      <protection locked="0"/>
    </xf>
    <xf numFmtId="193" fontId="9" fillId="0" borderId="0" xfId="61" applyNumberFormat="1" applyFont="1" applyFill="1" applyBorder="1" applyAlignment="1">
      <alignment vertical="center"/>
      <protection/>
    </xf>
    <xf numFmtId="193" fontId="16" fillId="0" borderId="0" xfId="61" applyNumberFormat="1" applyFont="1" applyFill="1" applyBorder="1" applyAlignment="1">
      <alignment vertical="center"/>
      <protection/>
    </xf>
    <xf numFmtId="0" fontId="9" fillId="0" borderId="28" xfId="61" applyFont="1" applyFill="1" applyBorder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38" fillId="0" borderId="0" xfId="63" applyFont="1" applyFill="1" applyAlignment="1">
      <alignment horizontal="center" vertical="center"/>
      <protection/>
    </xf>
    <xf numFmtId="0" fontId="9" fillId="0" borderId="41" xfId="63" applyFont="1" applyFill="1" applyBorder="1" applyAlignment="1">
      <alignment vertical="center"/>
      <protection/>
    </xf>
    <xf numFmtId="38" fontId="9" fillId="0" borderId="41" xfId="49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37" fontId="9" fillId="0" borderId="10" xfId="63" applyNumberFormat="1" applyFont="1" applyFill="1" applyBorder="1" applyAlignment="1" applyProtection="1">
      <alignment vertical="center"/>
      <protection locked="0"/>
    </xf>
    <xf numFmtId="37" fontId="9" fillId="0" borderId="39" xfId="63" applyNumberFormat="1" applyFont="1" applyFill="1" applyBorder="1" applyAlignment="1" applyProtection="1">
      <alignment horizontal="center" vertical="center"/>
      <protection locked="0"/>
    </xf>
    <xf numFmtId="37" fontId="9" fillId="0" borderId="13" xfId="63" applyNumberFormat="1" applyFont="1" applyFill="1" applyBorder="1" applyAlignment="1" applyProtection="1">
      <alignment horizontal="center" vertical="center"/>
      <protection locked="0"/>
    </xf>
    <xf numFmtId="37" fontId="9" fillId="0" borderId="14" xfId="63" applyNumberFormat="1" applyFont="1" applyFill="1" applyBorder="1" applyAlignment="1" applyProtection="1">
      <alignment horizontal="center" vertical="center"/>
      <protection locked="0"/>
    </xf>
    <xf numFmtId="38" fontId="9" fillId="0" borderId="39" xfId="49" applyFont="1" applyFill="1" applyBorder="1" applyAlignment="1" applyProtection="1">
      <alignment horizontal="center" vertical="center"/>
      <protection locked="0"/>
    </xf>
    <xf numFmtId="38" fontId="9" fillId="0" borderId="13" xfId="49" applyFont="1" applyFill="1" applyBorder="1" applyAlignment="1" applyProtection="1">
      <alignment horizontal="center" vertical="center"/>
      <protection locked="0"/>
    </xf>
    <xf numFmtId="38" fontId="9" fillId="0" borderId="14" xfId="49" applyFont="1" applyFill="1" applyBorder="1" applyAlignment="1" applyProtection="1">
      <alignment horizontal="center" vertical="center"/>
      <protection locked="0"/>
    </xf>
    <xf numFmtId="37" fontId="9" fillId="0" borderId="28" xfId="63" applyNumberFormat="1" applyFont="1" applyFill="1" applyBorder="1" applyAlignment="1" applyProtection="1">
      <alignment vertical="center"/>
      <protection locked="0"/>
    </xf>
    <xf numFmtId="37" fontId="9" fillId="0" borderId="41" xfId="63" applyNumberFormat="1" applyFont="1" applyFill="1" applyBorder="1" applyAlignment="1" applyProtection="1">
      <alignment horizontal="distributed" vertical="center"/>
      <protection locked="0"/>
    </xf>
    <xf numFmtId="37" fontId="9" fillId="0" borderId="28" xfId="63" applyNumberFormat="1" applyFont="1" applyFill="1" applyBorder="1" applyAlignment="1" applyProtection="1">
      <alignment horizontal="distributed" vertical="center"/>
      <protection locked="0"/>
    </xf>
    <xf numFmtId="37" fontId="9" fillId="0" borderId="38" xfId="63" applyNumberFormat="1" applyFont="1" applyFill="1" applyBorder="1" applyAlignment="1" applyProtection="1">
      <alignment horizontal="distributed" vertical="center"/>
      <protection locked="0"/>
    </xf>
    <xf numFmtId="37" fontId="9" fillId="0" borderId="0" xfId="63" applyNumberFormat="1" applyFont="1" applyFill="1" applyBorder="1" applyAlignment="1" applyProtection="1">
      <alignment vertical="center"/>
      <protection locked="0"/>
    </xf>
    <xf numFmtId="37" fontId="9" fillId="0" borderId="0" xfId="63" applyNumberFormat="1" applyFont="1" applyFill="1" applyBorder="1" applyAlignment="1" applyProtection="1">
      <alignment horizontal="center" vertical="center"/>
      <protection locked="0"/>
    </xf>
    <xf numFmtId="37" fontId="9" fillId="0" borderId="10" xfId="63" applyNumberFormat="1" applyFont="1" applyFill="1" applyBorder="1" applyAlignment="1" applyProtection="1">
      <alignment horizontal="center" vertical="center"/>
      <protection locked="0"/>
    </xf>
    <xf numFmtId="43" fontId="9" fillId="0" borderId="0" xfId="63" applyNumberFormat="1" applyFont="1" applyFill="1" applyBorder="1" applyAlignment="1" applyProtection="1">
      <alignment vertical="center"/>
      <protection locked="0"/>
    </xf>
    <xf numFmtId="43" fontId="9" fillId="0" borderId="10" xfId="63" applyNumberFormat="1" applyFont="1" applyFill="1" applyBorder="1" applyAlignment="1" applyProtection="1">
      <alignment vertical="center"/>
      <protection locked="0"/>
    </xf>
    <xf numFmtId="43" fontId="9" fillId="0" borderId="11" xfId="63" applyNumberFormat="1" applyFont="1" applyFill="1" applyBorder="1" applyAlignment="1" applyProtection="1">
      <alignment vertical="center"/>
      <protection locked="0"/>
    </xf>
    <xf numFmtId="41" fontId="9" fillId="0" borderId="0" xfId="49" applyNumberFormat="1" applyFont="1" applyFill="1" applyBorder="1" applyAlignment="1" applyProtection="1">
      <alignment vertical="center"/>
      <protection locked="0"/>
    </xf>
    <xf numFmtId="41" fontId="9" fillId="0" borderId="10" xfId="49" applyNumberFormat="1" applyFont="1" applyFill="1" applyBorder="1" applyAlignment="1" applyProtection="1">
      <alignment vertical="center"/>
      <protection locked="0"/>
    </xf>
    <xf numFmtId="41" fontId="9" fillId="0" borderId="11" xfId="49" applyNumberFormat="1" applyFont="1" applyFill="1" applyBorder="1" applyAlignment="1" applyProtection="1">
      <alignment vertical="center"/>
      <protection locked="0"/>
    </xf>
    <xf numFmtId="39" fontId="9" fillId="0" borderId="0" xfId="63" applyNumberFormat="1" applyFont="1" applyFill="1" applyBorder="1" applyAlignment="1" applyProtection="1">
      <alignment vertical="center"/>
      <protection locked="0"/>
    </xf>
    <xf numFmtId="0" fontId="0" fillId="0" borderId="28" xfId="63" applyFont="1" applyFill="1" applyBorder="1" applyAlignment="1">
      <alignment vertical="center"/>
      <protection/>
    </xf>
    <xf numFmtId="38" fontId="0" fillId="0" borderId="28" xfId="49" applyFont="1" applyFill="1" applyBorder="1" applyAlignment="1">
      <alignment vertical="center"/>
    </xf>
    <xf numFmtId="0" fontId="37" fillId="0" borderId="0" xfId="61" applyFont="1" applyFill="1">
      <alignment/>
      <protection/>
    </xf>
    <xf numFmtId="37" fontId="9" fillId="0" borderId="0" xfId="61" applyNumberFormat="1" applyFont="1" applyFill="1" applyBorder="1" applyProtection="1">
      <alignment/>
      <protection locked="0"/>
    </xf>
    <xf numFmtId="37" fontId="9" fillId="0" borderId="0" xfId="61" applyNumberFormat="1" applyFont="1" applyFill="1" applyProtection="1">
      <alignment/>
      <protection locked="0"/>
    </xf>
    <xf numFmtId="37" fontId="40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Alignment="1">
      <alignment vertical="center"/>
      <protection/>
    </xf>
    <xf numFmtId="39" fontId="9" fillId="0" borderId="41" xfId="61" applyNumberFormat="1" applyFont="1" applyFill="1" applyBorder="1" applyAlignment="1" applyProtection="1">
      <alignment vertical="center"/>
      <protection locked="0"/>
    </xf>
    <xf numFmtId="39" fontId="9" fillId="0" borderId="41" xfId="61" applyNumberFormat="1" applyFont="1" applyFill="1" applyBorder="1" applyAlignment="1" applyProtection="1">
      <alignment horizontal="right" vertical="center"/>
      <protection locked="0"/>
    </xf>
    <xf numFmtId="39" fontId="9" fillId="0" borderId="0" xfId="61" applyNumberFormat="1" applyFont="1" applyFill="1" applyBorder="1" applyAlignment="1" applyProtection="1">
      <alignment horizontal="right"/>
      <protection locked="0"/>
    </xf>
    <xf numFmtId="37" fontId="9" fillId="0" borderId="10" xfId="61" applyNumberFormat="1" applyFont="1" applyFill="1" applyBorder="1" applyAlignment="1" applyProtection="1">
      <alignment vertical="center"/>
      <protection locked="0"/>
    </xf>
    <xf numFmtId="39" fontId="9" fillId="0" borderId="39" xfId="61" applyNumberFormat="1" applyFont="1" applyFill="1" applyBorder="1" applyAlignment="1" applyProtection="1">
      <alignment horizontal="center" vertical="center"/>
      <protection locked="0"/>
    </xf>
    <xf numFmtId="39" fontId="9" fillId="0" borderId="13" xfId="61" applyNumberFormat="1" applyFont="1" applyFill="1" applyBorder="1" applyAlignment="1" applyProtection="1">
      <alignment horizontal="center" vertical="center"/>
      <protection locked="0"/>
    </xf>
    <xf numFmtId="39" fontId="9" fillId="0" borderId="14" xfId="61" applyNumberFormat="1" applyFont="1" applyFill="1" applyBorder="1" applyAlignment="1" applyProtection="1">
      <alignment horizontal="center" vertical="center"/>
      <protection locked="0"/>
    </xf>
    <xf numFmtId="39" fontId="9" fillId="0" borderId="38" xfId="61" applyNumberFormat="1" applyFont="1" applyFill="1" applyBorder="1" applyAlignment="1" applyProtection="1">
      <alignment horizontal="center" vertical="center"/>
      <protection locked="0"/>
    </xf>
    <xf numFmtId="39" fontId="9" fillId="0" borderId="0" xfId="61" applyNumberFormat="1" applyFont="1" applyFill="1" applyBorder="1" applyAlignment="1" applyProtection="1">
      <alignment horizontal="center"/>
      <protection locked="0"/>
    </xf>
    <xf numFmtId="37" fontId="9" fillId="0" borderId="28" xfId="61" applyNumberFormat="1" applyFont="1" applyFill="1" applyBorder="1" applyAlignment="1" applyProtection="1">
      <alignment vertical="center"/>
      <protection locked="0"/>
    </xf>
    <xf numFmtId="39" fontId="9" fillId="0" borderId="39" xfId="61" applyNumberFormat="1" applyFont="1" applyFill="1" applyBorder="1" applyAlignment="1" applyProtection="1">
      <alignment horizontal="distributed" vertical="center"/>
      <protection locked="0"/>
    </xf>
    <xf numFmtId="39" fontId="9" fillId="0" borderId="12" xfId="61" applyNumberFormat="1" applyFont="1" applyFill="1" applyBorder="1" applyAlignment="1" applyProtection="1">
      <alignment horizontal="distributed" vertical="center"/>
      <protection locked="0"/>
    </xf>
    <xf numFmtId="37" fontId="9" fillId="0" borderId="14" xfId="61" applyNumberFormat="1" applyFont="1" applyFill="1" applyBorder="1" applyAlignment="1" applyProtection="1">
      <alignment horizontal="distributed" vertical="center"/>
      <protection locked="0"/>
    </xf>
    <xf numFmtId="39" fontId="9" fillId="0" borderId="14" xfId="61" applyNumberFormat="1" applyFont="1" applyFill="1" applyBorder="1" applyAlignment="1" applyProtection="1">
      <alignment horizontal="center" vertical="center" shrinkToFit="1"/>
      <protection locked="0"/>
    </xf>
    <xf numFmtId="43" fontId="9" fillId="0" borderId="0" xfId="61" applyNumberFormat="1" applyFont="1" applyFill="1" applyBorder="1" applyAlignment="1" applyProtection="1">
      <alignment vertical="center"/>
      <protection locked="0"/>
    </xf>
    <xf numFmtId="43" fontId="9" fillId="0" borderId="10" xfId="61" applyNumberFormat="1" applyFont="1" applyFill="1" applyBorder="1" applyAlignment="1" applyProtection="1">
      <alignment vertical="center"/>
      <protection locked="0"/>
    </xf>
    <xf numFmtId="43" fontId="9" fillId="0" borderId="40" xfId="49" applyNumberFormat="1" applyFont="1" applyBorder="1" applyAlignment="1">
      <alignment vertical="center"/>
    </xf>
    <xf numFmtId="193" fontId="9" fillId="0" borderId="0" xfId="61" applyNumberFormat="1" applyFont="1" applyFill="1" applyBorder="1" applyAlignment="1" applyProtection="1">
      <alignment vertical="center"/>
      <protection locked="0"/>
    </xf>
    <xf numFmtId="43" fontId="9" fillId="0" borderId="10" xfId="49" applyNumberFormat="1" applyFont="1" applyBorder="1" applyAlignment="1">
      <alignment vertical="center"/>
    </xf>
    <xf numFmtId="193" fontId="37" fillId="0" borderId="0" xfId="61" applyNumberFormat="1" applyFont="1" applyFill="1" applyAlignment="1">
      <alignment vertical="center"/>
      <protection/>
    </xf>
    <xf numFmtId="37" fontId="9" fillId="0" borderId="28" xfId="61" applyNumberFormat="1" applyFont="1" applyFill="1" applyBorder="1" applyAlignment="1" applyProtection="1">
      <alignment horizontal="center" vertical="center"/>
      <protection locked="0"/>
    </xf>
    <xf numFmtId="43" fontId="9" fillId="0" borderId="41" xfId="61" applyNumberFormat="1" applyFont="1" applyFill="1" applyBorder="1" applyAlignment="1" applyProtection="1">
      <alignment vertical="center"/>
      <protection locked="0"/>
    </xf>
    <xf numFmtId="43" fontId="9" fillId="0" borderId="28" xfId="61" applyNumberFormat="1" applyFont="1" applyFill="1" applyBorder="1" applyAlignment="1" applyProtection="1">
      <alignment vertical="center"/>
      <protection locked="0"/>
    </xf>
    <xf numFmtId="43" fontId="9" fillId="0" borderId="28" xfId="49" applyNumberFormat="1" applyFont="1" applyBorder="1" applyAlignment="1">
      <alignment vertical="center"/>
    </xf>
    <xf numFmtId="43" fontId="9" fillId="0" borderId="38" xfId="61" applyNumberFormat="1" applyFont="1" applyFill="1" applyBorder="1" applyAlignment="1" applyProtection="1">
      <alignment vertical="center"/>
      <protection locked="0"/>
    </xf>
    <xf numFmtId="180" fontId="37" fillId="0" borderId="0" xfId="61" applyNumberFormat="1" applyFont="1" applyFill="1">
      <alignment/>
      <protection/>
    </xf>
    <xf numFmtId="180" fontId="9" fillId="0" borderId="0" xfId="61" applyNumberFormat="1" applyFont="1" applyFill="1" applyAlignment="1">
      <alignment vertical="center"/>
      <protection/>
    </xf>
    <xf numFmtId="201" fontId="9" fillId="0" borderId="0" xfId="61" applyNumberFormat="1" applyFont="1" applyFill="1" applyAlignment="1">
      <alignment vertical="center"/>
      <protection/>
    </xf>
    <xf numFmtId="0" fontId="38" fillId="0" borderId="0" xfId="61" applyFont="1" applyFill="1" applyAlignment="1">
      <alignment horizontal="center" vertical="center"/>
      <protection/>
    </xf>
    <xf numFmtId="0" fontId="40" fillId="0" borderId="0" xfId="61" applyFont="1" applyFill="1" applyAlignment="1">
      <alignment horizontal="center" vertical="center"/>
      <protection/>
    </xf>
    <xf numFmtId="0" fontId="9" fillId="0" borderId="12" xfId="61" applyFont="1" applyFill="1" applyBorder="1" applyAlignment="1">
      <alignment horizontal="distributed"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9" fillId="0" borderId="10" xfId="61" applyFont="1" applyFill="1" applyBorder="1" applyAlignment="1">
      <alignment vertical="center"/>
      <protection/>
    </xf>
    <xf numFmtId="0" fontId="41" fillId="0" borderId="0" xfId="61" applyFont="1" applyFill="1" applyAlignment="1">
      <alignment horizontal="right" vertical="center"/>
      <protection/>
    </xf>
    <xf numFmtId="0" fontId="41" fillId="0" borderId="10" xfId="61" applyFont="1" applyFill="1" applyBorder="1" applyAlignment="1">
      <alignment horizontal="right" vertical="center"/>
      <protection/>
    </xf>
    <xf numFmtId="0" fontId="41" fillId="0" borderId="0" xfId="6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43" fontId="9" fillId="0" borderId="0" xfId="61" applyNumberFormat="1" applyFont="1" applyFill="1" applyAlignment="1">
      <alignment vertical="center"/>
      <protection/>
    </xf>
    <xf numFmtId="41" fontId="9" fillId="0" borderId="10" xfId="49" applyNumberFormat="1" applyFont="1" applyFill="1" applyBorder="1" applyAlignment="1">
      <alignment vertical="center"/>
    </xf>
    <xf numFmtId="200" fontId="9" fillId="0" borderId="0" xfId="49" applyNumberFormat="1" applyFont="1" applyFill="1" applyBorder="1" applyAlignment="1">
      <alignment vertical="center"/>
    </xf>
    <xf numFmtId="43" fontId="9" fillId="0" borderId="11" xfId="61" applyNumberFormat="1" applyFont="1" applyFill="1" applyBorder="1" applyAlignment="1">
      <alignment vertical="center"/>
      <protection/>
    </xf>
    <xf numFmtId="41" fontId="9" fillId="0" borderId="11" xfId="49" applyNumberFormat="1" applyFont="1" applyFill="1" applyBorder="1" applyAlignment="1">
      <alignment vertical="center"/>
    </xf>
    <xf numFmtId="0" fontId="9" fillId="0" borderId="28" xfId="61" applyFont="1" applyFill="1" applyBorder="1" applyAlignment="1">
      <alignment horizontal="center" vertical="center"/>
      <protection/>
    </xf>
    <xf numFmtId="43" fontId="9" fillId="0" borderId="28" xfId="61" applyNumberFormat="1" applyFont="1" applyFill="1" applyBorder="1" applyAlignment="1">
      <alignment vertical="center"/>
      <protection/>
    </xf>
    <xf numFmtId="41" fontId="9" fillId="0" borderId="28" xfId="49" applyNumberFormat="1" applyFont="1" applyFill="1" applyBorder="1" applyAlignment="1">
      <alignment vertical="center"/>
    </xf>
    <xf numFmtId="194" fontId="9" fillId="0" borderId="0" xfId="49" applyNumberFormat="1" applyFont="1" applyFill="1" applyBorder="1" applyAlignment="1">
      <alignment vertical="center"/>
    </xf>
    <xf numFmtId="40" fontId="9" fillId="0" borderId="0" xfId="49" applyNumberFormat="1" applyFont="1" applyFill="1" applyAlignment="1">
      <alignment vertical="center"/>
    </xf>
    <xf numFmtId="38" fontId="9" fillId="0" borderId="0" xfId="49" applyNumberFormat="1" applyFont="1" applyFill="1" applyAlignment="1">
      <alignment vertical="center"/>
    </xf>
    <xf numFmtId="0" fontId="9" fillId="0" borderId="0" xfId="64" applyFont="1" applyFill="1" applyAlignment="1">
      <alignment vertical="center"/>
      <protection/>
    </xf>
    <xf numFmtId="38" fontId="9" fillId="0" borderId="0" xfId="49" applyFont="1" applyFill="1" applyAlignment="1">
      <alignment vertical="center"/>
    </xf>
    <xf numFmtId="0" fontId="4" fillId="0" borderId="0" xfId="64" applyFont="1" applyFill="1" applyAlignment="1">
      <alignment vertical="center"/>
      <protection/>
    </xf>
    <xf numFmtId="38" fontId="38" fillId="0" borderId="0" xfId="49" applyFont="1" applyFill="1" applyAlignment="1">
      <alignment horizontal="center" vertical="center"/>
    </xf>
    <xf numFmtId="38" fontId="40" fillId="0" borderId="0" xfId="49" applyFont="1" applyFill="1" applyAlignment="1">
      <alignment horizontal="center" vertical="center"/>
    </xf>
    <xf numFmtId="0" fontId="9" fillId="0" borderId="41" xfId="64" applyFont="1" applyFill="1" applyBorder="1" applyAlignment="1">
      <alignment vertical="center"/>
      <protection/>
    </xf>
    <xf numFmtId="0" fontId="9" fillId="0" borderId="41" xfId="49" applyNumberFormat="1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9" fillId="0" borderId="39" xfId="64" applyFont="1" applyFill="1" applyBorder="1" applyAlignment="1">
      <alignment horizontal="distributed" vertical="center"/>
      <protection/>
    </xf>
    <xf numFmtId="38" fontId="9" fillId="0" borderId="12" xfId="49" applyFont="1" applyFill="1" applyBorder="1" applyAlignment="1">
      <alignment horizontal="distributed" vertical="center"/>
    </xf>
    <xf numFmtId="38" fontId="9" fillId="0" borderId="0" xfId="49" applyFont="1" applyFill="1" applyBorder="1" applyAlignment="1">
      <alignment horizontal="center" vertical="center"/>
    </xf>
    <xf numFmtId="0" fontId="41" fillId="0" borderId="20" xfId="64" applyFont="1" applyFill="1" applyBorder="1" applyAlignment="1">
      <alignment vertical="center"/>
      <protection/>
    </xf>
    <xf numFmtId="38" fontId="41" fillId="0" borderId="10" xfId="49" applyFont="1" applyFill="1" applyBorder="1" applyAlignment="1">
      <alignment vertical="center"/>
    </xf>
    <xf numFmtId="49" fontId="41" fillId="0" borderId="10" xfId="49" applyNumberFormat="1" applyFont="1" applyFill="1" applyBorder="1" applyAlignment="1">
      <alignment horizontal="right" vertical="center"/>
    </xf>
    <xf numFmtId="38" fontId="41" fillId="0" borderId="0" xfId="49" applyFont="1" applyFill="1" applyBorder="1" applyAlignment="1">
      <alignment vertical="center"/>
    </xf>
    <xf numFmtId="0" fontId="41" fillId="0" borderId="0" xfId="64" applyFont="1" applyFill="1" applyAlignment="1">
      <alignment vertical="center"/>
      <protection/>
    </xf>
    <xf numFmtId="0" fontId="9" fillId="0" borderId="20" xfId="64" applyFont="1" applyFill="1" applyBorder="1" applyAlignment="1">
      <alignment horizontal="distributed" vertical="center"/>
      <protection/>
    </xf>
    <xf numFmtId="0" fontId="9" fillId="0" borderId="29" xfId="64" applyFont="1" applyFill="1" applyBorder="1" applyAlignment="1">
      <alignment horizontal="distributed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202" fontId="9" fillId="0" borderId="0" xfId="49" applyNumberFormat="1" applyFont="1" applyFill="1" applyBorder="1" applyAlignment="1">
      <alignment vertical="center"/>
    </xf>
    <xf numFmtId="0" fontId="10" fillId="0" borderId="0" xfId="64" applyFont="1" applyFill="1" applyAlignment="1">
      <alignment horizontal="left" vertical="center"/>
      <protection/>
    </xf>
    <xf numFmtId="0" fontId="10" fillId="0" borderId="0" xfId="64" applyFont="1" applyFill="1" applyAlignment="1">
      <alignment horizontal="left" vertical="center"/>
      <protection/>
    </xf>
    <xf numFmtId="194" fontId="9" fillId="0" borderId="0" xfId="49" applyNumberFormat="1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11" fillId="0" borderId="0" xfId="64" applyFont="1" applyFill="1" applyAlignment="1">
      <alignment vertical="center"/>
      <protection/>
    </xf>
    <xf numFmtId="0" fontId="9" fillId="0" borderId="0" xfId="62" applyFont="1" applyAlignment="1">
      <alignment vertical="center"/>
      <protection/>
    </xf>
    <xf numFmtId="37" fontId="38" fillId="0" borderId="0" xfId="62" applyNumberFormat="1" applyFont="1" applyAlignment="1" applyProtection="1">
      <alignment horizontal="center" vertical="center"/>
      <protection locked="0"/>
    </xf>
    <xf numFmtId="0" fontId="37" fillId="0" borderId="0" xfId="62" applyFont="1" applyAlignment="1">
      <alignment vertical="center"/>
      <protection/>
    </xf>
    <xf numFmtId="37" fontId="9" fillId="0" borderId="0" xfId="62" applyNumberFormat="1" applyFont="1" applyAlignment="1" applyProtection="1">
      <alignment vertical="center"/>
      <protection locked="0"/>
    </xf>
    <xf numFmtId="39" fontId="9" fillId="0" borderId="0" xfId="62" applyNumberFormat="1" applyFont="1" applyAlignment="1" applyProtection="1">
      <alignment vertical="center"/>
      <protection locked="0"/>
    </xf>
    <xf numFmtId="37" fontId="9" fillId="0" borderId="40" xfId="62" applyNumberFormat="1" applyFont="1" applyBorder="1" applyAlignment="1" applyProtection="1">
      <alignment horizontal="center" vertical="center" wrapText="1"/>
      <protection locked="0"/>
    </xf>
    <xf numFmtId="37" fontId="9" fillId="0" borderId="39" xfId="62" applyNumberFormat="1" applyFont="1" applyBorder="1" applyAlignment="1" applyProtection="1">
      <alignment horizontal="center" vertical="center" wrapText="1"/>
      <protection locked="0"/>
    </xf>
    <xf numFmtId="37" fontId="9" fillId="0" borderId="14" xfId="62" applyNumberFormat="1" applyFont="1" applyBorder="1" applyAlignment="1" applyProtection="1">
      <alignment horizontal="center" vertical="center" wrapText="1"/>
      <protection locked="0"/>
    </xf>
    <xf numFmtId="39" fontId="9" fillId="0" borderId="40" xfId="62" applyNumberFormat="1" applyFont="1" applyBorder="1" applyAlignment="1" applyProtection="1">
      <alignment horizontal="center" vertical="center" wrapText="1"/>
      <protection locked="0"/>
    </xf>
    <xf numFmtId="37" fontId="9" fillId="0" borderId="10" xfId="62" applyNumberFormat="1" applyFont="1" applyBorder="1" applyAlignment="1" applyProtection="1">
      <alignment horizontal="center" vertical="center" wrapText="1"/>
      <protection locked="0"/>
    </xf>
    <xf numFmtId="39" fontId="9" fillId="0" borderId="10" xfId="62" applyNumberFormat="1" applyFont="1" applyBorder="1" applyAlignment="1" applyProtection="1">
      <alignment horizontal="center" vertical="center" wrapText="1"/>
      <protection locked="0"/>
    </xf>
    <xf numFmtId="37" fontId="9" fillId="0" borderId="28" xfId="62" applyNumberFormat="1" applyFont="1" applyBorder="1" applyAlignment="1" applyProtection="1">
      <alignment horizontal="center" vertical="center" wrapText="1"/>
      <protection locked="0"/>
    </xf>
    <xf numFmtId="39" fontId="9" fillId="0" borderId="28" xfId="62" applyNumberFormat="1" applyFont="1" applyBorder="1" applyAlignment="1" applyProtection="1">
      <alignment horizontal="center" vertical="center" wrapText="1"/>
      <protection locked="0"/>
    </xf>
    <xf numFmtId="37" fontId="9" fillId="0" borderId="15" xfId="62" applyNumberFormat="1" applyFont="1" applyBorder="1" applyAlignment="1" applyProtection="1">
      <alignment horizontal="center" vertical="center"/>
      <protection locked="0"/>
    </xf>
    <xf numFmtId="41" fontId="9" fillId="0" borderId="15" xfId="62" applyNumberFormat="1" applyFont="1" applyBorder="1" applyAlignment="1" applyProtection="1">
      <alignment horizontal="right" vertical="center"/>
      <protection locked="0"/>
    </xf>
    <xf numFmtId="43" fontId="9" fillId="0" borderId="15" xfId="62" applyNumberFormat="1" applyFont="1" applyBorder="1" applyAlignment="1" applyProtection="1">
      <alignment horizontal="right" vertical="center"/>
      <protection/>
    </xf>
    <xf numFmtId="203" fontId="9" fillId="0" borderId="15" xfId="62" applyNumberFormat="1" applyFont="1" applyBorder="1" applyAlignment="1" applyProtection="1">
      <alignment horizontal="right" vertical="center"/>
      <protection locked="0"/>
    </xf>
    <xf numFmtId="43" fontId="9" fillId="0" borderId="40" xfId="62" applyNumberFormat="1" applyFont="1" applyBorder="1" applyAlignment="1" applyProtection="1">
      <alignment horizontal="right" vertical="center"/>
      <protection locked="0"/>
    </xf>
    <xf numFmtId="41" fontId="9" fillId="0" borderId="40" xfId="62" applyNumberFormat="1" applyFont="1" applyBorder="1" applyAlignment="1" applyProtection="1">
      <alignment horizontal="right" vertical="center"/>
      <protection locked="0"/>
    </xf>
    <xf numFmtId="43" fontId="9" fillId="0" borderId="15" xfId="62" applyNumberFormat="1" applyFont="1" applyBorder="1" applyAlignment="1" applyProtection="1">
      <alignment horizontal="right" vertical="center"/>
      <protection locked="0"/>
    </xf>
    <xf numFmtId="37" fontId="9" fillId="0" borderId="20" xfId="62" applyNumberFormat="1" applyFont="1" applyBorder="1" applyAlignment="1" applyProtection="1">
      <alignment horizontal="center" vertical="center"/>
      <protection locked="0"/>
    </xf>
    <xf numFmtId="41" fontId="9" fillId="0" borderId="20" xfId="62" applyNumberFormat="1" applyFont="1" applyBorder="1" applyAlignment="1" applyProtection="1">
      <alignment horizontal="right" vertical="center"/>
      <protection locked="0"/>
    </xf>
    <xf numFmtId="43" fontId="9" fillId="0" borderId="20" xfId="62" applyNumberFormat="1" applyFont="1" applyBorder="1" applyAlignment="1" applyProtection="1">
      <alignment horizontal="right" vertical="center"/>
      <protection/>
    </xf>
    <xf numFmtId="203" fontId="9" fillId="0" borderId="20" xfId="62" applyNumberFormat="1" applyFont="1" applyBorder="1" applyAlignment="1" applyProtection="1">
      <alignment horizontal="right" vertical="center"/>
      <protection locked="0"/>
    </xf>
    <xf numFmtId="43" fontId="9" fillId="0" borderId="10" xfId="62" applyNumberFormat="1" applyFont="1" applyBorder="1" applyAlignment="1" applyProtection="1">
      <alignment horizontal="right" vertical="center"/>
      <protection locked="0"/>
    </xf>
    <xf numFmtId="41" fontId="9" fillId="0" borderId="10" xfId="62" applyNumberFormat="1" applyFont="1" applyBorder="1" applyAlignment="1" applyProtection="1">
      <alignment horizontal="right" vertical="center"/>
      <protection locked="0"/>
    </xf>
    <xf numFmtId="43" fontId="9" fillId="0" borderId="20" xfId="62" applyNumberFormat="1" applyFont="1" applyBorder="1" applyAlignment="1" applyProtection="1">
      <alignment horizontal="right" vertical="center"/>
      <protection locked="0"/>
    </xf>
    <xf numFmtId="43" fontId="9" fillId="0" borderId="10" xfId="62" applyNumberFormat="1" applyFont="1" applyFill="1" applyBorder="1" applyAlignment="1" applyProtection="1">
      <alignment horizontal="right" vertical="center"/>
      <protection locked="0"/>
    </xf>
    <xf numFmtId="37" fontId="9" fillId="0" borderId="29" xfId="62" applyNumberFormat="1" applyFont="1" applyBorder="1" applyAlignment="1" applyProtection="1">
      <alignment horizontal="center" vertical="center"/>
      <protection locked="0"/>
    </xf>
    <xf numFmtId="41" fontId="9" fillId="0" borderId="29" xfId="62" applyNumberFormat="1" applyFont="1" applyBorder="1" applyAlignment="1" applyProtection="1">
      <alignment horizontal="right" vertical="center"/>
      <protection locked="0"/>
    </xf>
    <xf numFmtId="43" fontId="9" fillId="0" borderId="29" xfId="62" applyNumberFormat="1" applyFont="1" applyBorder="1" applyAlignment="1" applyProtection="1">
      <alignment horizontal="right" vertical="center"/>
      <protection/>
    </xf>
    <xf numFmtId="203" fontId="9" fillId="0" borderId="29" xfId="62" applyNumberFormat="1" applyFont="1" applyBorder="1" applyAlignment="1" applyProtection="1">
      <alignment horizontal="right" vertical="center"/>
      <protection locked="0"/>
    </xf>
    <xf numFmtId="43" fontId="9" fillId="0" borderId="28" xfId="62" applyNumberFormat="1" applyFont="1" applyBorder="1" applyAlignment="1" applyProtection="1">
      <alignment horizontal="right" vertical="center"/>
      <protection locked="0"/>
    </xf>
    <xf numFmtId="41" fontId="9" fillId="0" borderId="28" xfId="62" applyNumberFormat="1" applyFont="1" applyBorder="1" applyAlignment="1" applyProtection="1">
      <alignment horizontal="right" vertical="center"/>
      <protection locked="0"/>
    </xf>
    <xf numFmtId="43" fontId="9" fillId="0" borderId="29" xfId="62" applyNumberFormat="1" applyFont="1" applyBorder="1" applyAlignment="1" applyProtection="1">
      <alignment horizontal="right" vertical="center"/>
      <protection locked="0"/>
    </xf>
    <xf numFmtId="38" fontId="10" fillId="0" borderId="0" xfId="49" applyFont="1" applyFill="1" applyBorder="1" applyAlignment="1">
      <alignment/>
    </xf>
    <xf numFmtId="37" fontId="11" fillId="0" borderId="42" xfId="62" applyNumberFormat="1" applyFont="1" applyBorder="1" applyAlignment="1" applyProtection="1">
      <alignment vertical="center"/>
      <protection locked="0"/>
    </xf>
    <xf numFmtId="0" fontId="11" fillId="0" borderId="0" xfId="62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Sheet1" xfId="63"/>
    <cellStyle name="標準_Sheet2" xfId="64"/>
    <cellStyle name="Followed Hyperlink" xfId="65"/>
    <cellStyle name="磨葬e義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　年齢階級別 出産手当金件数、被保険者数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女性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の構成割合と被保険者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女性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千人当たり件数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5925"/>
          <c:w val="0.926"/>
          <c:h val="0.884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'図１○'!$D$1</c:f>
              <c:strCache>
                <c:ptCount val="1"/>
                <c:pt idx="0">
                  <c:v>被保険者(女性)千人当たり件数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'図１○'!$A$3:$A$8</c:f>
              <c:strCache>
                <c:ptCount val="6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40歳以上</c:v>
                </c:pt>
              </c:strCache>
            </c:strRef>
          </c:cat>
          <c:val>
            <c:numRef>
              <c:f>'図１○'!$D$3:$D$8</c:f>
              <c:numCache>
                <c:ptCount val="6"/>
                <c:pt idx="0">
                  <c:v>0.2696831223312608</c:v>
                </c:pt>
                <c:pt idx="1">
                  <c:v>1.128107606814942</c:v>
                </c:pt>
                <c:pt idx="2">
                  <c:v>3.6503669998333987</c:v>
                </c:pt>
                <c:pt idx="3">
                  <c:v>4.923873049558433</c:v>
                </c:pt>
                <c:pt idx="4">
                  <c:v>2.7581751589043946</c:v>
                </c:pt>
                <c:pt idx="5">
                  <c:v>0.11341415442004268</c:v>
                </c:pt>
              </c:numCache>
            </c:numRef>
          </c:val>
        </c:ser>
        <c:axId val="11818657"/>
        <c:axId val="39259050"/>
      </c:barChart>
      <c:lineChart>
        <c:grouping val="standard"/>
        <c:varyColors val="0"/>
        <c:ser>
          <c:idx val="1"/>
          <c:order val="0"/>
          <c:tx>
            <c:strRef>
              <c:f>'図１○'!$C$1</c:f>
              <c:strCache>
                <c:ptCount val="1"/>
                <c:pt idx="0">
                  <c:v>被保険者数(女性)構成割合(平成24年10月)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'図１○'!$A$3:$A$8</c:f>
              <c:strCache>
                <c:ptCount val="6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40歳以上</c:v>
                </c:pt>
              </c:strCache>
            </c:strRef>
          </c:cat>
          <c:val>
            <c:numRef>
              <c:f>'図１○'!$C$3:$C$8</c:f>
              <c:numCache>
                <c:ptCount val="6"/>
                <c:pt idx="0">
                  <c:v>0.8696809002725073</c:v>
                </c:pt>
                <c:pt idx="1">
                  <c:v>8.893677812706606</c:v>
                </c:pt>
                <c:pt idx="2">
                  <c:v>12.279003066457458</c:v>
                </c:pt>
                <c:pt idx="3">
                  <c:v>11.371027280187484</c:v>
                </c:pt>
                <c:pt idx="4">
                  <c:v>11.900015297106552</c:v>
                </c:pt>
                <c:pt idx="5">
                  <c:v>54.686595643269385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'図１○'!$B$1</c:f>
              <c:strCache>
                <c:ptCount val="1"/>
                <c:pt idx="0">
                  <c:v>出産手当金構成割合(件数)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'図１○'!$A$3:$A$8</c:f>
              <c:strCache>
                <c:ptCount val="6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40歳以上</c:v>
                </c:pt>
              </c:strCache>
            </c:strRef>
          </c:cat>
          <c:val>
            <c:numRef>
              <c:f>'図１○'!$B$3:$B$8</c:f>
              <c:numCache>
                <c:ptCount val="6"/>
                <c:pt idx="0">
                  <c:v>0.15625</c:v>
                </c:pt>
                <c:pt idx="1">
                  <c:v>6.684027777777778</c:v>
                </c:pt>
                <c:pt idx="2">
                  <c:v>29.86111111111111</c:v>
                </c:pt>
                <c:pt idx="3">
                  <c:v>37.30034722222222</c:v>
                </c:pt>
                <c:pt idx="4">
                  <c:v>21.866319444444443</c:v>
                </c:pt>
                <c:pt idx="5">
                  <c:v>4.131944444444445</c:v>
                </c:pt>
              </c:numCache>
            </c:numRef>
          </c:val>
          <c:smooth val="0"/>
        </c:ser>
        <c:marker val="1"/>
        <c:axId val="17787131"/>
        <c:axId val="25866452"/>
      </c:lineChart>
      <c:catAx>
        <c:axId val="1778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年齢階級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66452"/>
        <c:crossesAt val="0"/>
        <c:auto val="1"/>
        <c:lblOffset val="100"/>
        <c:tickLblSkip val="1"/>
        <c:noMultiLvlLbl val="0"/>
      </c:catAx>
      <c:valAx>
        <c:axId val="258664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構成割合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87131"/>
        <c:crossesAt val="1"/>
        <c:crossBetween val="between"/>
        <c:dispUnits/>
      </c:valAx>
      <c:catAx>
        <c:axId val="11818657"/>
        <c:scaling>
          <c:orientation val="minMax"/>
        </c:scaling>
        <c:axPos val="b"/>
        <c:delete val="1"/>
        <c:majorTickMark val="out"/>
        <c:minorTickMark val="none"/>
        <c:tickLblPos val="none"/>
        <c:crossAx val="39259050"/>
        <c:crosses val="autoZero"/>
        <c:auto val="1"/>
        <c:lblOffset val="100"/>
        <c:tickLblSkip val="1"/>
        <c:noMultiLvlLbl val="0"/>
      </c:catAx>
      <c:valAx>
        <c:axId val="392590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被保険者千人当たり件数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件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18657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"/>
          <c:y val="0.09625"/>
          <c:w val="0.3095"/>
          <c:h val="0.130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　業態別、被保険者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女性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千人当たり件数の比較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575"/>
          <c:w val="0.9465"/>
          <c:h val="0.9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'図２○'!$B$1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'図２○'!$A$2:$A$19</c:f>
              <c:strCache>
                <c:ptCount val="18"/>
                <c:pt idx="0">
                  <c:v>農林水産業</c:v>
                </c:pt>
                <c:pt idx="1">
                  <c:v>鉱業・採石業・砂利採取業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電気･ガス･熱供給･水道業</c:v>
                </c:pt>
                <c:pt idx="5">
                  <c:v>情報通信業</c:v>
                </c:pt>
                <c:pt idx="6">
                  <c:v>運輸業・郵便業</c:v>
                </c:pt>
                <c:pt idx="7">
                  <c:v>卸売・小売業</c:v>
                </c:pt>
                <c:pt idx="8">
                  <c:v>金融・保険業</c:v>
                </c:pt>
                <c:pt idx="9">
                  <c:v>不動産業・物品賃貸業</c:v>
                </c:pt>
                <c:pt idx="10">
                  <c:v>学術研究・専門技術サービス業</c:v>
                </c:pt>
                <c:pt idx="11">
                  <c:v>飲食店・宿泊業</c:v>
                </c:pt>
                <c:pt idx="12">
                  <c:v>生活関連サービス業・娯楽業</c:v>
                </c:pt>
                <c:pt idx="13">
                  <c:v>教育・学習支援業</c:v>
                </c:pt>
                <c:pt idx="14">
                  <c:v>医療・福祉</c:v>
                </c:pt>
                <c:pt idx="15">
                  <c:v>複合サービス事業</c:v>
                </c:pt>
                <c:pt idx="16">
                  <c:v>サービス業</c:v>
                </c:pt>
                <c:pt idx="17">
                  <c:v>公務</c:v>
                </c:pt>
              </c:strCache>
            </c:strRef>
          </c:cat>
          <c:val>
            <c:numRef>
              <c:f>'図２○'!$B$2:$B$19</c:f>
              <c:numCache>
                <c:ptCount val="18"/>
                <c:pt idx="0">
                  <c:v>0.88190828153872</c:v>
                </c:pt>
                <c:pt idx="1">
                  <c:v>0.7901390644753477</c:v>
                </c:pt>
                <c:pt idx="2">
                  <c:v>1.0874741458352584</c:v>
                </c:pt>
                <c:pt idx="3">
                  <c:v>1.2501539177190077</c:v>
                </c:pt>
                <c:pt idx="4">
                  <c:v>1.487357461576599</c:v>
                </c:pt>
                <c:pt idx="5">
                  <c:v>1.795966436037097</c:v>
                </c:pt>
                <c:pt idx="6">
                  <c:v>1.1564710261819084</c:v>
                </c:pt>
                <c:pt idx="7">
                  <c:v>1.3667683683449878</c:v>
                </c:pt>
                <c:pt idx="8">
                  <c:v>1.4030423866489439</c:v>
                </c:pt>
                <c:pt idx="9">
                  <c:v>0.9878837044984691</c:v>
                </c:pt>
                <c:pt idx="10">
                  <c:v>1.9977882924530015</c:v>
                </c:pt>
                <c:pt idx="11">
                  <c:v>1.0410817892569717</c:v>
                </c:pt>
                <c:pt idx="12">
                  <c:v>1.43414309949805</c:v>
                </c:pt>
                <c:pt idx="13">
                  <c:v>1.4655889629029681</c:v>
                </c:pt>
                <c:pt idx="14">
                  <c:v>2.0778284692601794</c:v>
                </c:pt>
                <c:pt idx="15">
                  <c:v>1.4163503484221858</c:v>
                </c:pt>
                <c:pt idx="16">
                  <c:v>1.033452916431446</c:v>
                </c:pt>
                <c:pt idx="17">
                  <c:v>0.5092500061602823</c:v>
                </c:pt>
              </c:numCache>
            </c:numRef>
          </c:val>
        </c:ser>
        <c:gapWidth val="50"/>
        <c:axId val="31471477"/>
        <c:axId val="14807838"/>
      </c:barChart>
      <c:lineChart>
        <c:grouping val="standard"/>
        <c:varyColors val="0"/>
        <c:ser>
          <c:idx val="1"/>
          <c:order val="1"/>
          <c:tx>
            <c:strRef>
              <c:f>'図２○'!$E$1</c:f>
              <c:strCache>
                <c:ptCount val="1"/>
                <c:pt idx="0">
                  <c:v>被保険者(女性)千人当たり件数(平均)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'図２○'!$E$2:$E$19</c:f>
              <c:numCache>
                <c:ptCount val="18"/>
                <c:pt idx="0">
                  <c:v>1.501</c:v>
                </c:pt>
                <c:pt idx="1">
                  <c:v>1.501</c:v>
                </c:pt>
                <c:pt idx="2">
                  <c:v>1.501</c:v>
                </c:pt>
                <c:pt idx="3">
                  <c:v>1.501</c:v>
                </c:pt>
                <c:pt idx="4">
                  <c:v>1.501</c:v>
                </c:pt>
                <c:pt idx="5">
                  <c:v>1.501</c:v>
                </c:pt>
                <c:pt idx="6">
                  <c:v>1.501</c:v>
                </c:pt>
                <c:pt idx="7">
                  <c:v>1.501</c:v>
                </c:pt>
                <c:pt idx="8">
                  <c:v>1.501</c:v>
                </c:pt>
                <c:pt idx="9">
                  <c:v>1.501</c:v>
                </c:pt>
                <c:pt idx="10">
                  <c:v>1.501</c:v>
                </c:pt>
                <c:pt idx="11">
                  <c:v>1.501</c:v>
                </c:pt>
                <c:pt idx="12">
                  <c:v>1.501</c:v>
                </c:pt>
                <c:pt idx="13">
                  <c:v>1.501</c:v>
                </c:pt>
                <c:pt idx="14">
                  <c:v>1.501</c:v>
                </c:pt>
                <c:pt idx="15">
                  <c:v>1.501</c:v>
                </c:pt>
                <c:pt idx="16">
                  <c:v>1.501</c:v>
                </c:pt>
                <c:pt idx="17">
                  <c:v>1.501</c:v>
                </c:pt>
              </c:numCache>
            </c:numRef>
          </c:val>
          <c:smooth val="0"/>
        </c:ser>
        <c:axId val="31471477"/>
        <c:axId val="14807838"/>
      </c:lineChart>
      <c:catAx>
        <c:axId val="31471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07838"/>
        <c:crosses val="autoZero"/>
        <c:auto val="1"/>
        <c:lblOffset val="100"/>
        <c:tickLblSkip val="1"/>
        <c:noMultiLvlLbl val="0"/>
      </c:catAx>
      <c:valAx>
        <c:axId val="148078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被保険者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女性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千人当たり件数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71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図３　標準報酬等級別分布の比較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5925"/>
          <c:w val="0.9485"/>
          <c:h val="0.8845"/>
        </c:manualLayout>
      </c:layout>
      <c:lineChart>
        <c:grouping val="standard"/>
        <c:varyColors val="0"/>
        <c:ser>
          <c:idx val="1"/>
          <c:order val="0"/>
          <c:tx>
            <c:strRef>
              <c:f>'図3○'!$B$1</c:f>
              <c:strCache>
                <c:ptCount val="1"/>
                <c:pt idx="0">
                  <c:v>出産手当金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'図3○'!$A$2:$A$48</c:f>
              <c:numCache>
                <c:ptCount val="47"/>
                <c:pt idx="0">
                  <c:v>1</c:v>
                </c:pt>
                <c:pt idx="4">
                  <c:v>5</c:v>
                </c:pt>
                <c:pt idx="9">
                  <c:v>10</c:v>
                </c:pt>
                <c:pt idx="14">
                  <c:v>15</c:v>
                </c:pt>
                <c:pt idx="19">
                  <c:v>20</c:v>
                </c:pt>
                <c:pt idx="24">
                  <c:v>25</c:v>
                </c:pt>
                <c:pt idx="29">
                  <c:v>30</c:v>
                </c:pt>
                <c:pt idx="34">
                  <c:v>35</c:v>
                </c:pt>
                <c:pt idx="39">
                  <c:v>40</c:v>
                </c:pt>
                <c:pt idx="44">
                  <c:v>45</c:v>
                </c:pt>
                <c:pt idx="46">
                  <c:v>47</c:v>
                </c:pt>
              </c:numCache>
            </c:numRef>
          </c:cat>
          <c:val>
            <c:numRef>
              <c:f>'図3○'!$B$2:$B$48</c:f>
              <c:numCache>
                <c:ptCount val="47"/>
                <c:pt idx="0">
                  <c:v>0.11284722222222221</c:v>
                </c:pt>
                <c:pt idx="1">
                  <c:v>0.052083333333333336</c:v>
                </c:pt>
                <c:pt idx="2">
                  <c:v>0.20833333333333334</c:v>
                </c:pt>
                <c:pt idx="3">
                  <c:v>0.3559027777777778</c:v>
                </c:pt>
                <c:pt idx="4">
                  <c:v>0.6597222222222222</c:v>
                </c:pt>
                <c:pt idx="5">
                  <c:v>0.5815972222222222</c:v>
                </c:pt>
                <c:pt idx="6">
                  <c:v>0.9375</c:v>
                </c:pt>
                <c:pt idx="7">
                  <c:v>1.8055555555555554</c:v>
                </c:pt>
                <c:pt idx="8">
                  <c:v>1.987847222222222</c:v>
                </c:pt>
                <c:pt idx="9">
                  <c:v>2.6822916666666665</c:v>
                </c:pt>
                <c:pt idx="10">
                  <c:v>3.975694444444444</c:v>
                </c:pt>
                <c:pt idx="11">
                  <c:v>5.15625</c:v>
                </c:pt>
                <c:pt idx="12">
                  <c:v>5.694444444444445</c:v>
                </c:pt>
                <c:pt idx="13">
                  <c:v>6.232638888888889</c:v>
                </c:pt>
                <c:pt idx="14">
                  <c:v>7.092013888888888</c:v>
                </c:pt>
                <c:pt idx="15">
                  <c:v>6.805555555555555</c:v>
                </c:pt>
                <c:pt idx="16">
                  <c:v>10.37326388888889</c:v>
                </c:pt>
                <c:pt idx="17">
                  <c:v>11.23263888888889</c:v>
                </c:pt>
                <c:pt idx="18">
                  <c:v>9.262152777777779</c:v>
                </c:pt>
                <c:pt idx="19">
                  <c:v>7.439236111111111</c:v>
                </c:pt>
                <c:pt idx="20">
                  <c:v>5.555555555555555</c:v>
                </c:pt>
                <c:pt idx="21">
                  <c:v>4.053819444444445</c:v>
                </c:pt>
                <c:pt idx="22">
                  <c:v>2.265625</c:v>
                </c:pt>
                <c:pt idx="23">
                  <c:v>1.640625</c:v>
                </c:pt>
                <c:pt idx="24">
                  <c:v>1.0243055555555556</c:v>
                </c:pt>
                <c:pt idx="25">
                  <c:v>0.7638888888888888</c:v>
                </c:pt>
                <c:pt idx="26">
                  <c:v>0.5729166666666666</c:v>
                </c:pt>
                <c:pt idx="27">
                  <c:v>0.4253472222222222</c:v>
                </c:pt>
                <c:pt idx="28">
                  <c:v>0.22569444444444442</c:v>
                </c:pt>
                <c:pt idx="29">
                  <c:v>0.1909722222222222</c:v>
                </c:pt>
                <c:pt idx="30">
                  <c:v>0.11284722222222221</c:v>
                </c:pt>
                <c:pt idx="31">
                  <c:v>0.078125</c:v>
                </c:pt>
                <c:pt idx="32">
                  <c:v>0.06076388888888889</c:v>
                </c:pt>
                <c:pt idx="33">
                  <c:v>0</c:v>
                </c:pt>
                <c:pt idx="34">
                  <c:v>0.043402777777777776</c:v>
                </c:pt>
                <c:pt idx="35">
                  <c:v>0.026041666666666668</c:v>
                </c:pt>
                <c:pt idx="36">
                  <c:v>0.008680555555555556</c:v>
                </c:pt>
                <c:pt idx="37">
                  <c:v>0.026041666666666668</c:v>
                </c:pt>
                <c:pt idx="38">
                  <c:v>0.052083333333333336</c:v>
                </c:pt>
                <c:pt idx="39">
                  <c:v>0.017361111111111112</c:v>
                </c:pt>
                <c:pt idx="40">
                  <c:v>0.043402777777777776</c:v>
                </c:pt>
                <c:pt idx="41">
                  <c:v>0.017361111111111112</c:v>
                </c:pt>
                <c:pt idx="42">
                  <c:v>0.026041666666666668</c:v>
                </c:pt>
                <c:pt idx="43">
                  <c:v>0.026041666666666668</c:v>
                </c:pt>
                <c:pt idx="44">
                  <c:v>0.008680555555555556</c:v>
                </c:pt>
                <c:pt idx="45">
                  <c:v>0</c:v>
                </c:pt>
                <c:pt idx="46">
                  <c:v>0.08680555555555555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'図3○'!$C$1</c:f>
              <c:strCache>
                <c:ptCount val="1"/>
                <c:pt idx="0">
                  <c:v>被保険者数(女性)</c:v>
                </c:pt>
              </c:strCache>
            </c:strRef>
          </c:tx>
          <c:spPr>
            <a:ln w="38100">
              <a:solidFill>
                <a:srgbClr val="9999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'図3○'!$A$2:$A$48</c:f>
              <c:numCache>
                <c:ptCount val="47"/>
                <c:pt idx="0">
                  <c:v>1</c:v>
                </c:pt>
                <c:pt idx="4">
                  <c:v>5</c:v>
                </c:pt>
                <c:pt idx="9">
                  <c:v>10</c:v>
                </c:pt>
                <c:pt idx="14">
                  <c:v>15</c:v>
                </c:pt>
                <c:pt idx="19">
                  <c:v>20</c:v>
                </c:pt>
                <c:pt idx="24">
                  <c:v>25</c:v>
                </c:pt>
                <c:pt idx="29">
                  <c:v>30</c:v>
                </c:pt>
                <c:pt idx="34">
                  <c:v>35</c:v>
                </c:pt>
                <c:pt idx="39">
                  <c:v>40</c:v>
                </c:pt>
                <c:pt idx="44">
                  <c:v>45</c:v>
                </c:pt>
                <c:pt idx="46">
                  <c:v>47</c:v>
                </c:pt>
              </c:numCache>
            </c:numRef>
          </c:cat>
          <c:val>
            <c:numRef>
              <c:f>'図3○'!$C$2:$C$48</c:f>
              <c:numCache>
                <c:ptCount val="47"/>
                <c:pt idx="0">
                  <c:v>0.39644783986353</c:v>
                </c:pt>
                <c:pt idx="1">
                  <c:v>0.11317774065123978</c:v>
                </c:pt>
                <c:pt idx="2">
                  <c:v>0.36314340685586605</c:v>
                </c:pt>
                <c:pt idx="3">
                  <c:v>0.4112498100891584</c:v>
                </c:pt>
                <c:pt idx="4">
                  <c:v>1.5013836454386087</c:v>
                </c:pt>
                <c:pt idx="5">
                  <c:v>0.6730726883583286</c:v>
                </c:pt>
                <c:pt idx="6">
                  <c:v>1.2855954157672775</c:v>
                </c:pt>
                <c:pt idx="7">
                  <c:v>2.376367716381742</c:v>
                </c:pt>
                <c:pt idx="8">
                  <c:v>2.94269943635244</c:v>
                </c:pt>
                <c:pt idx="9">
                  <c:v>3.8844487321513124</c:v>
                </c:pt>
                <c:pt idx="10">
                  <c:v>4.447848723864294</c:v>
                </c:pt>
                <c:pt idx="11">
                  <c:v>6.097095712718775</c:v>
                </c:pt>
                <c:pt idx="12">
                  <c:v>6.368443450349684</c:v>
                </c:pt>
                <c:pt idx="13">
                  <c:v>6.265116316644373</c:v>
                </c:pt>
                <c:pt idx="14">
                  <c:v>6.331555793915921</c:v>
                </c:pt>
                <c:pt idx="15">
                  <c:v>5.795010433043626</c:v>
                </c:pt>
                <c:pt idx="16">
                  <c:v>8.962658121134842</c:v>
                </c:pt>
                <c:pt idx="17">
                  <c:v>9.142561996931718</c:v>
                </c:pt>
                <c:pt idx="18">
                  <c:v>7.233798422704138</c:v>
                </c:pt>
                <c:pt idx="19">
                  <c:v>5.952906802052574</c:v>
                </c:pt>
                <c:pt idx="20">
                  <c:v>4.192332318825057</c:v>
                </c:pt>
                <c:pt idx="21">
                  <c:v>3.6799313688929822</c:v>
                </c:pt>
                <c:pt idx="22">
                  <c:v>2.355519870993533</c:v>
                </c:pt>
                <c:pt idx="23">
                  <c:v>1.7504111586007656</c:v>
                </c:pt>
                <c:pt idx="24">
                  <c:v>1.5158859278867816</c:v>
                </c:pt>
                <c:pt idx="25">
                  <c:v>1.2316125261151838</c:v>
                </c:pt>
                <c:pt idx="26">
                  <c:v>1.2766047824436124</c:v>
                </c:pt>
                <c:pt idx="27">
                  <c:v>0.715002917395364</c:v>
                </c:pt>
                <c:pt idx="28">
                  <c:v>0.4091650255503375</c:v>
                </c:pt>
                <c:pt idx="29">
                  <c:v>0.5714003523807066</c:v>
                </c:pt>
                <c:pt idx="30">
                  <c:v>0.18075081951577232</c:v>
                </c:pt>
                <c:pt idx="31">
                  <c:v>0.1635774068772351</c:v>
                </c:pt>
                <c:pt idx="32">
                  <c:v>0.22511764048255464</c:v>
                </c:pt>
                <c:pt idx="33">
                  <c:v>0.07991239735367875</c:v>
                </c:pt>
                <c:pt idx="34">
                  <c:v>0.08601039212972988</c:v>
                </c:pt>
                <c:pt idx="35">
                  <c:v>0.04503134603853151</c:v>
                </c:pt>
                <c:pt idx="36">
                  <c:v>0.14060568724010228</c:v>
                </c:pt>
                <c:pt idx="37">
                  <c:v>0.06409409466537513</c:v>
                </c:pt>
                <c:pt idx="38">
                  <c:v>0.12306743730727143</c:v>
                </c:pt>
                <c:pt idx="39">
                  <c:v>0.05163750704592025</c:v>
                </c:pt>
                <c:pt idx="40">
                  <c:v>0.06362501814414044</c:v>
                </c:pt>
                <c:pt idx="41">
                  <c:v>0.030620272913932014</c:v>
                </c:pt>
                <c:pt idx="42">
                  <c:v>0.13088537932784983</c:v>
                </c:pt>
                <c:pt idx="43">
                  <c:v>0.0252128630163653</c:v>
                </c:pt>
                <c:pt idx="44">
                  <c:v>0.036171011748542675</c:v>
                </c:pt>
                <c:pt idx="45">
                  <c:v>0.01821580490794764</c:v>
                </c:pt>
                <c:pt idx="46">
                  <c:v>0.293016466931278</c:v>
                </c:pt>
              </c:numCache>
            </c:numRef>
          </c:val>
          <c:smooth val="0"/>
        </c:ser>
        <c:marker val="1"/>
        <c:axId val="66161679"/>
        <c:axId val="58584200"/>
      </c:lineChart>
      <c:catAx>
        <c:axId val="66161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報酬等級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84200"/>
        <c:crosses val="autoZero"/>
        <c:auto val="0"/>
        <c:lblOffset val="100"/>
        <c:tickLblSkip val="1"/>
        <c:noMultiLvlLbl val="0"/>
      </c:catAx>
      <c:valAx>
        <c:axId val="585842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構成割合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61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11325"/>
          <c:w val="0.1825"/>
          <c:h val="0.09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552450</xdr:colOff>
      <xdr:row>4</xdr:row>
      <xdr:rowOff>0</xdr:rowOff>
    </xdr:from>
    <xdr:ext cx="76200" cy="219075"/>
    <xdr:sp fLocksText="0">
      <xdr:nvSpPr>
        <xdr:cNvPr id="1" name="Text Box 25"/>
        <xdr:cNvSpPr txBox="1">
          <a:spLocks noChangeArrowheads="1"/>
        </xdr:cNvSpPr>
      </xdr:nvSpPr>
      <xdr:spPr>
        <a:xfrm>
          <a:off x="79533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</cdr:x>
      <cdr:y>0.69325</cdr:y>
    </cdr:from>
    <cdr:to>
      <cdr:x>0.8695</cdr:x>
      <cdr:y>0.69325</cdr:y>
    </cdr:to>
    <cdr:sp>
      <cdr:nvSpPr>
        <cdr:cNvPr id="1" name="直線コネクタ 2"/>
        <cdr:cNvSpPr>
          <a:spLocks/>
        </cdr:cNvSpPr>
      </cdr:nvSpPr>
      <cdr:spPr>
        <a:xfrm>
          <a:off x="1295400" y="4276725"/>
          <a:ext cx="68770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0.6165</cdr:y>
    </cdr:from>
    <cdr:to>
      <cdr:x>0.3195</cdr:x>
      <cdr:y>0.70125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57225" y="3800475"/>
          <a:ext cx="23431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千人当たり件数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0.23625</cdr:y>
    </cdr:from>
    <cdr:to>
      <cdr:x>0.288</cdr:x>
      <cdr:y>0.31075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14375" y="1457325"/>
          <a:ext cx="1981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当たり件数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8.00390625" style="1" bestFit="1" customWidth="1"/>
    <col min="2" max="2" width="23.875" style="1" bestFit="1" customWidth="1"/>
    <col min="3" max="3" width="37.50390625" style="1" bestFit="1" customWidth="1"/>
    <col min="4" max="4" width="27.75390625" style="1" bestFit="1" customWidth="1"/>
    <col min="5" max="5" width="36.50390625" style="1" bestFit="1" customWidth="1"/>
    <col min="6" max="16384" width="9.00390625" style="1" customWidth="1"/>
  </cols>
  <sheetData>
    <row r="1" spans="1:5" ht="13.5">
      <c r="A1" s="6" t="s">
        <v>0</v>
      </c>
      <c r="B1" s="7" t="s">
        <v>67</v>
      </c>
      <c r="C1" s="6" t="s">
        <v>91</v>
      </c>
      <c r="D1" s="8" t="s">
        <v>69</v>
      </c>
      <c r="E1" s="8" t="str">
        <f>CONCATENATE("被保険者(女性)千人当たり件数(平均",E3,")")</f>
        <v>被保険者(女性)千人当たり件数(平均1.5)</v>
      </c>
    </row>
    <row r="2" spans="1:5" ht="13.5">
      <c r="A2" s="9"/>
      <c r="B2" s="10"/>
      <c r="C2" s="9"/>
      <c r="D2" s="11"/>
      <c r="E2" s="11"/>
    </row>
    <row r="3" spans="1:5" ht="13.5">
      <c r="A3" s="12" t="s">
        <v>79</v>
      </c>
      <c r="B3" s="4">
        <v>0.15625</v>
      </c>
      <c r="C3" s="72">
        <f aca="true" t="shared" si="0" ref="C3:C8">E12</f>
        <v>0.8696809002725073</v>
      </c>
      <c r="D3" s="5">
        <f aca="true" t="shared" si="1" ref="D3:D8">B3*$D$10/(C3*$D$11)*1000</f>
        <v>0.2696831223312608</v>
      </c>
      <c r="E3" s="77">
        <f>ROUND(D10/D11*1000,2)</f>
        <v>1.5</v>
      </c>
    </row>
    <row r="4" spans="1:5" ht="13.5">
      <c r="A4" s="12" t="s">
        <v>80</v>
      </c>
      <c r="B4" s="4">
        <v>6.684027777777778</v>
      </c>
      <c r="C4" s="72">
        <f t="shared" si="0"/>
        <v>8.893677812706606</v>
      </c>
      <c r="D4" s="5">
        <f t="shared" si="1"/>
        <v>1.128107606814942</v>
      </c>
      <c r="E4" s="5">
        <f>$E$3</f>
        <v>1.5</v>
      </c>
    </row>
    <row r="5" spans="1:5" ht="14.25">
      <c r="A5" s="12" t="s">
        <v>81</v>
      </c>
      <c r="B5" s="4">
        <v>29.86111111111111</v>
      </c>
      <c r="C5" s="72">
        <f t="shared" si="0"/>
        <v>12.279003066457458</v>
      </c>
      <c r="D5" s="5">
        <f t="shared" si="1"/>
        <v>3.6503669998333987</v>
      </c>
      <c r="E5" s="5">
        <f>$E$3</f>
        <v>1.5</v>
      </c>
    </row>
    <row r="6" spans="1:5" ht="14.25">
      <c r="A6" s="12" t="s">
        <v>82</v>
      </c>
      <c r="B6" s="4">
        <v>37.30034722222222</v>
      </c>
      <c r="C6" s="72">
        <f t="shared" si="0"/>
        <v>11.371027280187484</v>
      </c>
      <c r="D6" s="5">
        <f t="shared" si="1"/>
        <v>4.923873049558433</v>
      </c>
      <c r="E6" s="5">
        <f>$E$3</f>
        <v>1.5</v>
      </c>
    </row>
    <row r="7" spans="1:5" ht="13.5">
      <c r="A7" s="12" t="s">
        <v>83</v>
      </c>
      <c r="B7" s="4">
        <v>21.866319444444443</v>
      </c>
      <c r="C7" s="72">
        <f t="shared" si="0"/>
        <v>11.900015297106552</v>
      </c>
      <c r="D7" s="5">
        <f t="shared" si="1"/>
        <v>2.7581751589043946</v>
      </c>
      <c r="E7" s="5">
        <f>$E$3</f>
        <v>1.5</v>
      </c>
    </row>
    <row r="8" spans="1:5" ht="13.5">
      <c r="A8" s="73" t="s">
        <v>84</v>
      </c>
      <c r="B8" s="74">
        <v>4.131944444444445</v>
      </c>
      <c r="C8" s="75">
        <f t="shared" si="0"/>
        <v>54.686595643269385</v>
      </c>
      <c r="D8" s="76">
        <f t="shared" si="1"/>
        <v>0.11341415442004268</v>
      </c>
      <c r="E8" s="76">
        <f>$E$3</f>
        <v>1.5</v>
      </c>
    </row>
    <row r="9" spans="2:4" ht="13.5">
      <c r="B9" s="71" t="s">
        <v>87</v>
      </c>
      <c r="C9" s="71" t="s">
        <v>5</v>
      </c>
      <c r="D9" s="13"/>
    </row>
    <row r="10" spans="2:4" ht="13.5">
      <c r="B10" s="3"/>
      <c r="C10" s="14" t="s">
        <v>68</v>
      </c>
      <c r="D10" s="15">
        <v>11520</v>
      </c>
    </row>
    <row r="11" spans="2:5" ht="13.5">
      <c r="B11" s="3"/>
      <c r="C11" s="14" t="s">
        <v>85</v>
      </c>
      <c r="D11" s="57">
        <v>7674654</v>
      </c>
      <c r="E11" s="60">
        <f>D11/$D$11*100</f>
        <v>100</v>
      </c>
    </row>
    <row r="12" spans="2:5" ht="13.5">
      <c r="B12" s="16"/>
      <c r="C12" s="67" t="s">
        <v>73</v>
      </c>
      <c r="D12" s="58">
        <v>66745</v>
      </c>
      <c r="E12" s="61">
        <f aca="true" t="shared" si="2" ref="E12:E17">D12/$D$11*100</f>
        <v>0.8696809002725073</v>
      </c>
    </row>
    <row r="13" spans="3:5" ht="13.5">
      <c r="C13" s="66" t="s">
        <v>74</v>
      </c>
      <c r="D13" s="58">
        <v>682559</v>
      </c>
      <c r="E13" s="61">
        <f t="shared" si="2"/>
        <v>8.893677812706606</v>
      </c>
    </row>
    <row r="14" spans="3:5" ht="13.5">
      <c r="C14" s="66" t="s">
        <v>75</v>
      </c>
      <c r="D14" s="58">
        <v>942371</v>
      </c>
      <c r="E14" s="61">
        <f t="shared" si="2"/>
        <v>12.279003066457458</v>
      </c>
    </row>
    <row r="15" spans="3:5" ht="13.5">
      <c r="C15" s="66" t="s">
        <v>76</v>
      </c>
      <c r="D15" s="58">
        <v>872687</v>
      </c>
      <c r="E15" s="61">
        <f t="shared" si="2"/>
        <v>11.371027280187484</v>
      </c>
    </row>
    <row r="16" spans="3:5" ht="13.5">
      <c r="C16" s="66" t="s">
        <v>77</v>
      </c>
      <c r="D16" s="58">
        <v>913285</v>
      </c>
      <c r="E16" s="61">
        <f t="shared" si="2"/>
        <v>11.900015297106552</v>
      </c>
    </row>
    <row r="17" spans="3:5" ht="13.5">
      <c r="C17" s="66" t="s">
        <v>78</v>
      </c>
      <c r="D17" s="59">
        <v>4197007</v>
      </c>
      <c r="E17" s="62">
        <f t="shared" si="2"/>
        <v>54.686595643269385</v>
      </c>
    </row>
    <row r="18" ht="13.5">
      <c r="D18" s="70" t="s">
        <v>86</v>
      </c>
    </row>
    <row r="19" ht="13.5">
      <c r="D19" s="70"/>
    </row>
  </sheetData>
  <sheetProtection/>
  <printOptions horizontalCentered="1" verticalCentered="1"/>
  <pageMargins left="1.1811023622047245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45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27.75390625" style="23" bestFit="1" customWidth="1"/>
    <col min="2" max="2" width="6.50390625" style="22" bestFit="1" customWidth="1"/>
    <col min="3" max="3" width="8.50390625" style="43" bestFit="1" customWidth="1"/>
    <col min="4" max="4" width="12.25390625" style="43" bestFit="1" customWidth="1"/>
    <col min="5" max="5" width="27.75390625" style="43" bestFit="1" customWidth="1"/>
    <col min="6" max="6" width="10.25390625" style="22" bestFit="1" customWidth="1"/>
    <col min="7" max="7" width="14.125" style="22" bestFit="1" customWidth="1"/>
    <col min="8" max="8" width="9.125" style="22" bestFit="1" customWidth="1"/>
    <col min="9" max="9" width="9.25390625" style="22" bestFit="1" customWidth="1"/>
    <col min="10" max="16384" width="9.00390625" style="23" customWidth="1"/>
  </cols>
  <sheetData>
    <row r="1" spans="1:7" ht="13.5" customHeight="1">
      <c r="A1" s="18" t="s">
        <v>6</v>
      </c>
      <c r="B1" s="19" t="s">
        <v>8</v>
      </c>
      <c r="C1" s="65" t="s">
        <v>9</v>
      </c>
      <c r="D1" s="20" t="s">
        <v>10</v>
      </c>
      <c r="E1" s="78" t="s">
        <v>92</v>
      </c>
      <c r="F1" s="21" t="s">
        <v>71</v>
      </c>
      <c r="G1" s="68" t="s">
        <v>89</v>
      </c>
    </row>
    <row r="2" spans="1:7" ht="13.5">
      <c r="A2" s="24" t="s">
        <v>1</v>
      </c>
      <c r="B2" s="52">
        <f aca="true" t="shared" si="0" ref="B2:B19">C2*(-1)/D2*(-1)*1000</f>
        <v>0.88190828153872</v>
      </c>
      <c r="C2" s="25">
        <f>F3</f>
        <v>42</v>
      </c>
      <c r="D2" s="26">
        <f>G3</f>
        <v>47624</v>
      </c>
      <c r="E2" s="79">
        <f>ROUND(F45/G45*1000,3)</f>
        <v>1.501</v>
      </c>
      <c r="F2" s="64" t="s">
        <v>88</v>
      </c>
      <c r="G2" s="69" t="s">
        <v>90</v>
      </c>
    </row>
    <row r="3" spans="1:8" ht="13.5">
      <c r="A3" s="27" t="s">
        <v>53</v>
      </c>
      <c r="B3" s="53">
        <f t="shared" si="0"/>
        <v>0.7901390644753477</v>
      </c>
      <c r="C3" s="28">
        <f>F4</f>
        <v>5</v>
      </c>
      <c r="D3" s="29">
        <f>G4</f>
        <v>6328</v>
      </c>
      <c r="E3" s="80">
        <f>$E$2</f>
        <v>1.501</v>
      </c>
      <c r="F3" s="30">
        <v>42</v>
      </c>
      <c r="G3" s="31">
        <v>47624</v>
      </c>
      <c r="H3" s="32" t="s">
        <v>11</v>
      </c>
    </row>
    <row r="4" spans="1:8" ht="13.5">
      <c r="A4" s="27" t="s">
        <v>2</v>
      </c>
      <c r="B4" s="53">
        <f t="shared" si="0"/>
        <v>1.0874741458352584</v>
      </c>
      <c r="C4" s="28">
        <f>F5+F6+F7</f>
        <v>306</v>
      </c>
      <c r="D4" s="29">
        <f>G5+G6+G7</f>
        <v>281386</v>
      </c>
      <c r="E4" s="80">
        <f aca="true" t="shared" si="1" ref="E4:E19">$E$2</f>
        <v>1.501</v>
      </c>
      <c r="F4" s="30">
        <v>5</v>
      </c>
      <c r="G4" s="31">
        <v>6328</v>
      </c>
      <c r="H4" s="22" t="s">
        <v>12</v>
      </c>
    </row>
    <row r="5" spans="1:8" ht="13.5">
      <c r="A5" s="27" t="s">
        <v>3</v>
      </c>
      <c r="B5" s="53">
        <f t="shared" si="0"/>
        <v>1.2501539177190077</v>
      </c>
      <c r="C5" s="28">
        <f>SUM(F8:F16)</f>
        <v>1462</v>
      </c>
      <c r="D5" s="29">
        <f>SUM(G8:G16)</f>
        <v>1169456</v>
      </c>
      <c r="E5" s="80">
        <f t="shared" si="1"/>
        <v>1.501</v>
      </c>
      <c r="F5" s="30">
        <v>164</v>
      </c>
      <c r="G5" s="31">
        <v>140227</v>
      </c>
      <c r="H5" s="32" t="s">
        <v>13</v>
      </c>
    </row>
    <row r="6" spans="1:8" ht="13.5">
      <c r="A6" s="27" t="s">
        <v>54</v>
      </c>
      <c r="B6" s="53">
        <f t="shared" si="0"/>
        <v>1.487357461576599</v>
      </c>
      <c r="C6" s="28">
        <f>F17</f>
        <v>39</v>
      </c>
      <c r="D6" s="29">
        <f>G17</f>
        <v>26221</v>
      </c>
      <c r="E6" s="80">
        <f t="shared" si="1"/>
        <v>1.501</v>
      </c>
      <c r="F6" s="30">
        <v>62</v>
      </c>
      <c r="G6" s="31">
        <v>60719</v>
      </c>
      <c r="H6" s="32" t="s">
        <v>14</v>
      </c>
    </row>
    <row r="7" spans="1:8" ht="13.5">
      <c r="A7" s="27" t="s">
        <v>55</v>
      </c>
      <c r="B7" s="53">
        <f t="shared" si="0"/>
        <v>1.795966436037097</v>
      </c>
      <c r="C7" s="28">
        <f>F18</f>
        <v>183</v>
      </c>
      <c r="D7" s="29">
        <f>G18</f>
        <v>101895</v>
      </c>
      <c r="E7" s="80">
        <f t="shared" si="1"/>
        <v>1.501</v>
      </c>
      <c r="F7" s="30">
        <v>80</v>
      </c>
      <c r="G7" s="31">
        <v>80440</v>
      </c>
      <c r="H7" s="32" t="s">
        <v>15</v>
      </c>
    </row>
    <row r="8" spans="1:8" ht="13.5">
      <c r="A8" s="27" t="s">
        <v>56</v>
      </c>
      <c r="B8" s="53">
        <f t="shared" si="0"/>
        <v>1.1564710261819084</v>
      </c>
      <c r="C8" s="28">
        <f>F19+F20</f>
        <v>233</v>
      </c>
      <c r="D8" s="29">
        <f>G19+G20</f>
        <v>201475</v>
      </c>
      <c r="E8" s="80">
        <f t="shared" si="1"/>
        <v>1.501</v>
      </c>
      <c r="F8" s="30">
        <v>335</v>
      </c>
      <c r="G8" s="31">
        <v>360840</v>
      </c>
      <c r="H8" s="22" t="s">
        <v>16</v>
      </c>
    </row>
    <row r="9" spans="1:8" ht="13.5">
      <c r="A9" s="27" t="s">
        <v>57</v>
      </c>
      <c r="B9" s="53">
        <f t="shared" si="0"/>
        <v>1.3667683683449878</v>
      </c>
      <c r="C9" s="28">
        <f>SUM(F21:F24)</f>
        <v>1498</v>
      </c>
      <c r="D9" s="29">
        <f>SUM(G21:G24)</f>
        <v>1096016</v>
      </c>
      <c r="E9" s="80">
        <f t="shared" si="1"/>
        <v>1.501</v>
      </c>
      <c r="F9" s="30">
        <v>124</v>
      </c>
      <c r="G9" s="31">
        <v>117191</v>
      </c>
      <c r="H9" s="22" t="s">
        <v>17</v>
      </c>
    </row>
    <row r="10" spans="1:8" ht="13.5">
      <c r="A10" s="33" t="s">
        <v>4</v>
      </c>
      <c r="B10" s="53">
        <f t="shared" si="0"/>
        <v>1.4030423866489439</v>
      </c>
      <c r="C10" s="34">
        <f>F25</f>
        <v>76</v>
      </c>
      <c r="D10" s="34">
        <f>G25</f>
        <v>54168</v>
      </c>
      <c r="E10" s="81">
        <f t="shared" si="1"/>
        <v>1.501</v>
      </c>
      <c r="F10" s="30">
        <v>42</v>
      </c>
      <c r="G10" s="31">
        <v>30372</v>
      </c>
      <c r="H10" s="22" t="s">
        <v>18</v>
      </c>
    </row>
    <row r="11" spans="1:8" ht="13.5">
      <c r="A11" s="27" t="s">
        <v>58</v>
      </c>
      <c r="B11" s="53">
        <f t="shared" si="0"/>
        <v>0.9878837044984691</v>
      </c>
      <c r="C11" s="29">
        <f>F26+F27</f>
        <v>151</v>
      </c>
      <c r="D11" s="29">
        <f>G26+G27</f>
        <v>152852</v>
      </c>
      <c r="E11" s="80">
        <f t="shared" si="1"/>
        <v>1.501</v>
      </c>
      <c r="F11" s="30">
        <v>35</v>
      </c>
      <c r="G11" s="31">
        <v>26386</v>
      </c>
      <c r="H11" s="22" t="s">
        <v>19</v>
      </c>
    </row>
    <row r="12" spans="1:8" ht="13.5">
      <c r="A12" s="27" t="s">
        <v>59</v>
      </c>
      <c r="B12" s="53">
        <f t="shared" si="0"/>
        <v>1.9977882924530015</v>
      </c>
      <c r="C12" s="28">
        <f>F28+F29</f>
        <v>551</v>
      </c>
      <c r="D12" s="29">
        <f>G28+G29</f>
        <v>275805</v>
      </c>
      <c r="E12" s="80">
        <f t="shared" si="1"/>
        <v>1.501</v>
      </c>
      <c r="F12" s="30">
        <v>66</v>
      </c>
      <c r="G12" s="31">
        <v>54054</v>
      </c>
      <c r="H12" s="22" t="s">
        <v>20</v>
      </c>
    </row>
    <row r="13" spans="1:8" ht="13.5">
      <c r="A13" s="27" t="s">
        <v>60</v>
      </c>
      <c r="B13" s="53">
        <f t="shared" si="0"/>
        <v>1.0410817892569717</v>
      </c>
      <c r="C13" s="28">
        <f>F30+F31</f>
        <v>267</v>
      </c>
      <c r="D13" s="29">
        <f>G30+G31</f>
        <v>256464</v>
      </c>
      <c r="E13" s="80">
        <f t="shared" si="1"/>
        <v>1.501</v>
      </c>
      <c r="F13" s="30">
        <v>119</v>
      </c>
      <c r="G13" s="31">
        <v>106307</v>
      </c>
      <c r="H13" s="22" t="s">
        <v>21</v>
      </c>
    </row>
    <row r="14" spans="1:8" ht="13.5">
      <c r="A14" s="27" t="s">
        <v>61</v>
      </c>
      <c r="B14" s="53">
        <f t="shared" si="0"/>
        <v>1.43414309949805</v>
      </c>
      <c r="C14" s="28">
        <f>F32+F33</f>
        <v>410</v>
      </c>
      <c r="D14" s="29">
        <f>G32+G33</f>
        <v>285885</v>
      </c>
      <c r="E14" s="80">
        <f t="shared" si="1"/>
        <v>1.501</v>
      </c>
      <c r="F14" s="30">
        <v>118</v>
      </c>
      <c r="G14" s="31">
        <v>88322</v>
      </c>
      <c r="H14" s="22" t="s">
        <v>22</v>
      </c>
    </row>
    <row r="15" spans="1:8" ht="13.5">
      <c r="A15" s="35" t="s">
        <v>63</v>
      </c>
      <c r="B15" s="54">
        <f t="shared" si="0"/>
        <v>1.4655889629029681</v>
      </c>
      <c r="C15" s="36">
        <f>F34</f>
        <v>266</v>
      </c>
      <c r="D15" s="37">
        <f>G34</f>
        <v>181497</v>
      </c>
      <c r="E15" s="82">
        <f t="shared" si="1"/>
        <v>1.501</v>
      </c>
      <c r="F15" s="30">
        <v>511</v>
      </c>
      <c r="G15" s="31">
        <v>296818</v>
      </c>
      <c r="H15" s="22" t="s">
        <v>23</v>
      </c>
    </row>
    <row r="16" spans="1:8" ht="13.5">
      <c r="A16" s="27" t="s">
        <v>64</v>
      </c>
      <c r="B16" s="55">
        <f t="shared" si="0"/>
        <v>2.0778284692601794</v>
      </c>
      <c r="C16" s="29">
        <f>F35+F36</f>
        <v>5039</v>
      </c>
      <c r="D16" s="38">
        <f>G35+G36</f>
        <v>2425128</v>
      </c>
      <c r="E16" s="83">
        <f t="shared" si="1"/>
        <v>1.501</v>
      </c>
      <c r="F16" s="30">
        <v>112</v>
      </c>
      <c r="G16" s="31">
        <v>89166</v>
      </c>
      <c r="H16" s="22" t="s">
        <v>24</v>
      </c>
    </row>
    <row r="17" spans="1:8" ht="13.5">
      <c r="A17" s="27" t="s">
        <v>62</v>
      </c>
      <c r="B17" s="55">
        <f t="shared" si="0"/>
        <v>1.4163503484221858</v>
      </c>
      <c r="C17" s="29">
        <f>F37</f>
        <v>125</v>
      </c>
      <c r="D17" s="38">
        <f>G37</f>
        <v>88255</v>
      </c>
      <c r="E17" s="83">
        <f t="shared" si="1"/>
        <v>1.501</v>
      </c>
      <c r="F17" s="30">
        <v>39</v>
      </c>
      <c r="G17" s="31">
        <v>26221</v>
      </c>
      <c r="H17" s="32" t="s">
        <v>25</v>
      </c>
    </row>
    <row r="18" spans="1:8" ht="13.5">
      <c r="A18" s="27" t="s">
        <v>65</v>
      </c>
      <c r="B18" s="55">
        <f t="shared" si="0"/>
        <v>1.033452916431446</v>
      </c>
      <c r="C18" s="29">
        <f>SUM(F38:F43)</f>
        <v>681</v>
      </c>
      <c r="D18" s="38">
        <f>SUM(G38:G43)</f>
        <v>658956</v>
      </c>
      <c r="E18" s="83">
        <f t="shared" si="1"/>
        <v>1.501</v>
      </c>
      <c r="F18" s="30">
        <v>183</v>
      </c>
      <c r="G18" s="31">
        <v>101895</v>
      </c>
      <c r="H18" s="22" t="s">
        <v>26</v>
      </c>
    </row>
    <row r="19" spans="1:8" ht="13.5">
      <c r="A19" s="39" t="s">
        <v>66</v>
      </c>
      <c r="B19" s="56">
        <f t="shared" si="0"/>
        <v>0.5092500061602823</v>
      </c>
      <c r="C19" s="40">
        <f>F44</f>
        <v>186</v>
      </c>
      <c r="D19" s="41">
        <f>G44</f>
        <v>365243</v>
      </c>
      <c r="E19" s="84">
        <f t="shared" si="1"/>
        <v>1.501</v>
      </c>
      <c r="F19" s="30">
        <v>109</v>
      </c>
      <c r="G19" s="31">
        <v>92112</v>
      </c>
      <c r="H19" s="32" t="s">
        <v>27</v>
      </c>
    </row>
    <row r="20" spans="3:8" ht="13.5">
      <c r="C20" s="42">
        <f>SUM(C2:C19)</f>
        <v>11520</v>
      </c>
      <c r="D20" s="42">
        <f>SUM(D2:D19)</f>
        <v>7674654</v>
      </c>
      <c r="E20" s="42"/>
      <c r="F20" s="30">
        <v>124</v>
      </c>
      <c r="G20" s="31">
        <v>109363</v>
      </c>
      <c r="H20" s="32" t="s">
        <v>28</v>
      </c>
    </row>
    <row r="21" spans="6:8" ht="13.5">
      <c r="F21" s="30">
        <v>466</v>
      </c>
      <c r="G21" s="31">
        <v>358086</v>
      </c>
      <c r="H21" s="22" t="s">
        <v>29</v>
      </c>
    </row>
    <row r="22" spans="6:8" ht="13.5">
      <c r="F22" s="30">
        <v>815</v>
      </c>
      <c r="G22" s="31">
        <v>531844</v>
      </c>
      <c r="H22" s="22" t="s">
        <v>30</v>
      </c>
    </row>
    <row r="23" spans="6:8" ht="13.5">
      <c r="F23" s="30">
        <v>156</v>
      </c>
      <c r="G23" s="31">
        <v>175016</v>
      </c>
      <c r="H23" s="22" t="s">
        <v>31</v>
      </c>
    </row>
    <row r="24" spans="6:8" ht="13.5">
      <c r="F24" s="30">
        <v>61</v>
      </c>
      <c r="G24" s="31">
        <v>31070</v>
      </c>
      <c r="H24" s="22" t="s">
        <v>32</v>
      </c>
    </row>
    <row r="25" spans="6:8" ht="13.5">
      <c r="F25" s="30">
        <v>76</v>
      </c>
      <c r="G25" s="31">
        <v>54168</v>
      </c>
      <c r="H25" s="32" t="s">
        <v>33</v>
      </c>
    </row>
    <row r="26" spans="6:8" ht="13.5">
      <c r="F26" s="30">
        <v>112</v>
      </c>
      <c r="G26" s="31">
        <v>119313</v>
      </c>
      <c r="H26" s="22" t="s">
        <v>34</v>
      </c>
    </row>
    <row r="27" spans="6:8" ht="13.5">
      <c r="F27" s="30">
        <v>39</v>
      </c>
      <c r="G27" s="31">
        <v>33539</v>
      </c>
      <c r="H27" s="22" t="s">
        <v>35</v>
      </c>
    </row>
    <row r="28" spans="6:8" ht="13.5">
      <c r="F28" s="30">
        <v>108</v>
      </c>
      <c r="G28" s="31">
        <v>41258</v>
      </c>
      <c r="H28" s="32" t="s">
        <v>36</v>
      </c>
    </row>
    <row r="29" spans="6:8" ht="13.5">
      <c r="F29" s="30">
        <v>443</v>
      </c>
      <c r="G29" s="31">
        <v>234547</v>
      </c>
      <c r="H29" s="32" t="s">
        <v>37</v>
      </c>
    </row>
    <row r="30" spans="6:8" ht="13.5">
      <c r="F30" s="30">
        <v>173</v>
      </c>
      <c r="G30" s="31">
        <v>164040</v>
      </c>
      <c r="H30" s="22" t="s">
        <v>38</v>
      </c>
    </row>
    <row r="31" spans="6:8" ht="13.5">
      <c r="F31" s="30">
        <v>94</v>
      </c>
      <c r="G31" s="31">
        <v>92424</v>
      </c>
      <c r="H31" s="22" t="s">
        <v>39</v>
      </c>
    </row>
    <row r="32" spans="6:8" ht="13.5">
      <c r="F32" s="30">
        <v>256</v>
      </c>
      <c r="G32" s="31">
        <v>159550</v>
      </c>
      <c r="H32" s="32" t="s">
        <v>40</v>
      </c>
    </row>
    <row r="33" spans="6:8" ht="13.5">
      <c r="F33" s="30">
        <v>154</v>
      </c>
      <c r="G33" s="31">
        <v>126335</v>
      </c>
      <c r="H33" s="32" t="s">
        <v>41</v>
      </c>
    </row>
    <row r="34" spans="6:8" ht="13.5">
      <c r="F34" s="30">
        <v>266</v>
      </c>
      <c r="G34" s="31">
        <v>181497</v>
      </c>
      <c r="H34" s="22" t="s">
        <v>42</v>
      </c>
    </row>
    <row r="35" spans="6:8" ht="13.5">
      <c r="F35" s="30">
        <v>3294</v>
      </c>
      <c r="G35" s="31">
        <v>1260437</v>
      </c>
      <c r="H35" s="32" t="s">
        <v>43</v>
      </c>
    </row>
    <row r="36" spans="6:8" ht="13.5">
      <c r="F36" s="30">
        <v>1745</v>
      </c>
      <c r="G36" s="31">
        <v>1164691</v>
      </c>
      <c r="H36" s="32" t="s">
        <v>44</v>
      </c>
    </row>
    <row r="37" spans="6:8" ht="13.5">
      <c r="F37" s="30">
        <v>125</v>
      </c>
      <c r="G37" s="31">
        <v>88255</v>
      </c>
      <c r="H37" s="22" t="s">
        <v>45</v>
      </c>
    </row>
    <row r="38" spans="6:8" ht="13.5">
      <c r="F38" s="30">
        <v>176</v>
      </c>
      <c r="G38" s="31">
        <v>148169</v>
      </c>
      <c r="H38" s="32" t="s">
        <v>46</v>
      </c>
    </row>
    <row r="39" spans="6:8" ht="13.5">
      <c r="F39" s="30">
        <v>160</v>
      </c>
      <c r="G39" s="31">
        <v>186274</v>
      </c>
      <c r="H39" s="32" t="s">
        <v>47</v>
      </c>
    </row>
    <row r="40" spans="6:8" ht="13.5">
      <c r="F40" s="30">
        <v>45</v>
      </c>
      <c r="G40" s="31">
        <v>43553</v>
      </c>
      <c r="H40" s="32" t="s">
        <v>48</v>
      </c>
    </row>
    <row r="41" spans="6:8" ht="13.5">
      <c r="F41" s="30">
        <v>50</v>
      </c>
      <c r="G41" s="31">
        <v>33799</v>
      </c>
      <c r="H41" s="32" t="s">
        <v>49</v>
      </c>
    </row>
    <row r="42" spans="6:8" ht="13.5">
      <c r="F42" s="30">
        <v>61</v>
      </c>
      <c r="G42" s="31">
        <v>95503</v>
      </c>
      <c r="H42" s="32" t="s">
        <v>50</v>
      </c>
    </row>
    <row r="43" spans="6:8" ht="13.5">
      <c r="F43" s="30">
        <v>189</v>
      </c>
      <c r="G43" s="31">
        <v>151658</v>
      </c>
      <c r="H43" s="32" t="s">
        <v>51</v>
      </c>
    </row>
    <row r="44" spans="6:8" ht="13.5">
      <c r="F44" s="30">
        <v>186</v>
      </c>
      <c r="G44" s="31">
        <v>365243</v>
      </c>
      <c r="H44" s="22" t="s">
        <v>52</v>
      </c>
    </row>
    <row r="45" spans="6:7" ht="13.5">
      <c r="F45" s="44">
        <f>SUM(F3:F44)</f>
        <v>11520</v>
      </c>
      <c r="G45" s="45">
        <f>SUM(G3:G44)</f>
        <v>7674654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48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8.00390625" style="1" bestFit="1" customWidth="1"/>
    <col min="2" max="2" width="10.25390625" style="1" bestFit="1" customWidth="1"/>
    <col min="3" max="3" width="16.125" style="1" bestFit="1" customWidth="1"/>
    <col min="4" max="16384" width="9.00390625" style="1" customWidth="1"/>
  </cols>
  <sheetData>
    <row r="1" spans="1:4" ht="13.5">
      <c r="A1" s="17" t="s">
        <v>7</v>
      </c>
      <c r="B1" s="17" t="s">
        <v>71</v>
      </c>
      <c r="C1" s="17" t="s">
        <v>72</v>
      </c>
      <c r="D1" s="63" t="s">
        <v>70</v>
      </c>
    </row>
    <row r="2" spans="1:3" ht="13.5">
      <c r="A2" s="46">
        <v>1</v>
      </c>
      <c r="B2" s="47">
        <v>0.11284722222222221</v>
      </c>
      <c r="C2" s="2">
        <v>0.39644783986353</v>
      </c>
    </row>
    <row r="3" spans="1:3" ht="13.5">
      <c r="A3" s="46"/>
      <c r="B3" s="47">
        <v>0.052083333333333336</v>
      </c>
      <c r="C3" s="2">
        <v>0.11317774065123978</v>
      </c>
    </row>
    <row r="4" spans="1:3" ht="13.5">
      <c r="A4" s="46"/>
      <c r="B4" s="47">
        <v>0.20833333333333334</v>
      </c>
      <c r="C4" s="2">
        <v>0.36314340685586605</v>
      </c>
    </row>
    <row r="5" spans="1:3" ht="13.5">
      <c r="A5" s="46"/>
      <c r="B5" s="47">
        <v>0.3559027777777778</v>
      </c>
      <c r="C5" s="2">
        <v>0.4112498100891584</v>
      </c>
    </row>
    <row r="6" spans="1:3" ht="13.5">
      <c r="A6" s="46">
        <v>5</v>
      </c>
      <c r="B6" s="47">
        <v>0.6597222222222222</v>
      </c>
      <c r="C6" s="2">
        <v>1.5013836454386087</v>
      </c>
    </row>
    <row r="7" spans="1:3" ht="13.5">
      <c r="A7" s="46"/>
      <c r="B7" s="47">
        <v>0.5815972222222222</v>
      </c>
      <c r="C7" s="2">
        <v>0.6730726883583286</v>
      </c>
    </row>
    <row r="8" spans="1:3" ht="13.5">
      <c r="A8" s="46"/>
      <c r="B8" s="47">
        <v>0.9375</v>
      </c>
      <c r="C8" s="2">
        <v>1.2855954157672775</v>
      </c>
    </row>
    <row r="9" spans="1:3" ht="13.5">
      <c r="A9" s="46"/>
      <c r="B9" s="47">
        <v>1.8055555555555554</v>
      </c>
      <c r="C9" s="2">
        <v>2.376367716381742</v>
      </c>
    </row>
    <row r="10" spans="1:3" ht="13.5">
      <c r="A10" s="46"/>
      <c r="B10" s="47">
        <v>1.987847222222222</v>
      </c>
      <c r="C10" s="2">
        <v>2.94269943635244</v>
      </c>
    </row>
    <row r="11" spans="1:3" ht="13.5">
      <c r="A11" s="46">
        <v>10</v>
      </c>
      <c r="B11" s="47">
        <v>2.6822916666666665</v>
      </c>
      <c r="C11" s="2">
        <v>3.8844487321513124</v>
      </c>
    </row>
    <row r="12" spans="1:3" ht="13.5">
      <c r="A12" s="46"/>
      <c r="B12" s="47">
        <v>3.975694444444444</v>
      </c>
      <c r="C12" s="2">
        <v>4.447848723864294</v>
      </c>
    </row>
    <row r="13" spans="1:3" ht="13.5">
      <c r="A13" s="46"/>
      <c r="B13" s="47">
        <v>5.15625</v>
      </c>
      <c r="C13" s="2">
        <v>6.097095712718775</v>
      </c>
    </row>
    <row r="14" spans="1:3" ht="13.5">
      <c r="A14" s="46"/>
      <c r="B14" s="47">
        <v>5.694444444444445</v>
      </c>
      <c r="C14" s="2">
        <v>6.368443450349684</v>
      </c>
    </row>
    <row r="15" spans="1:3" ht="13.5">
      <c r="A15" s="46"/>
      <c r="B15" s="47">
        <v>6.232638888888889</v>
      </c>
      <c r="C15" s="2">
        <v>6.265116316644373</v>
      </c>
    </row>
    <row r="16" spans="1:3" ht="13.5">
      <c r="A16" s="46">
        <v>15</v>
      </c>
      <c r="B16" s="47">
        <v>7.092013888888888</v>
      </c>
      <c r="C16" s="2">
        <v>6.331555793915921</v>
      </c>
    </row>
    <row r="17" spans="1:3" ht="13.5">
      <c r="A17" s="46"/>
      <c r="B17" s="47">
        <v>6.805555555555555</v>
      </c>
      <c r="C17" s="2">
        <v>5.795010433043626</v>
      </c>
    </row>
    <row r="18" spans="1:3" ht="13.5">
      <c r="A18" s="46"/>
      <c r="B18" s="47">
        <v>10.37326388888889</v>
      </c>
      <c r="C18" s="2">
        <v>8.962658121134842</v>
      </c>
    </row>
    <row r="19" spans="1:3" ht="13.5">
      <c r="A19" s="46"/>
      <c r="B19" s="47">
        <v>11.23263888888889</v>
      </c>
      <c r="C19" s="2">
        <v>9.142561996931718</v>
      </c>
    </row>
    <row r="20" spans="1:3" ht="13.5">
      <c r="A20" s="46"/>
      <c r="B20" s="47">
        <v>9.262152777777779</v>
      </c>
      <c r="C20" s="2">
        <v>7.233798422704138</v>
      </c>
    </row>
    <row r="21" spans="1:3" ht="13.5">
      <c r="A21" s="46">
        <v>20</v>
      </c>
      <c r="B21" s="47">
        <v>7.439236111111111</v>
      </c>
      <c r="C21" s="2">
        <v>5.952906802052574</v>
      </c>
    </row>
    <row r="22" spans="1:3" ht="13.5">
      <c r="A22" s="46"/>
      <c r="B22" s="47">
        <v>5.555555555555555</v>
      </c>
      <c r="C22" s="2">
        <v>4.192332318825057</v>
      </c>
    </row>
    <row r="23" spans="1:3" ht="13.5">
      <c r="A23" s="46"/>
      <c r="B23" s="47">
        <v>4.053819444444445</v>
      </c>
      <c r="C23" s="2">
        <v>3.6799313688929822</v>
      </c>
    </row>
    <row r="24" spans="1:3" ht="13.5">
      <c r="A24" s="46"/>
      <c r="B24" s="47">
        <v>2.265625</v>
      </c>
      <c r="C24" s="2">
        <v>2.355519870993533</v>
      </c>
    </row>
    <row r="25" spans="1:3" ht="13.5">
      <c r="A25" s="46"/>
      <c r="B25" s="47">
        <v>1.640625</v>
      </c>
      <c r="C25" s="2">
        <v>1.7504111586007656</v>
      </c>
    </row>
    <row r="26" spans="1:3" ht="13.5">
      <c r="A26" s="46">
        <v>25</v>
      </c>
      <c r="B26" s="47">
        <v>1.0243055555555556</v>
      </c>
      <c r="C26" s="2">
        <v>1.5158859278867816</v>
      </c>
    </row>
    <row r="27" spans="1:3" ht="13.5">
      <c r="A27" s="46"/>
      <c r="B27" s="47">
        <v>0.7638888888888888</v>
      </c>
      <c r="C27" s="2">
        <v>1.2316125261151838</v>
      </c>
    </row>
    <row r="28" spans="1:3" ht="13.5">
      <c r="A28" s="46"/>
      <c r="B28" s="47">
        <v>0.5729166666666666</v>
      </c>
      <c r="C28" s="2">
        <v>1.2766047824436124</v>
      </c>
    </row>
    <row r="29" spans="1:3" ht="13.5">
      <c r="A29" s="46"/>
      <c r="B29" s="47">
        <v>0.4253472222222222</v>
      </c>
      <c r="C29" s="2">
        <v>0.715002917395364</v>
      </c>
    </row>
    <row r="30" spans="1:3" ht="13.5">
      <c r="A30" s="46"/>
      <c r="B30" s="47">
        <v>0.22569444444444442</v>
      </c>
      <c r="C30" s="2">
        <v>0.4091650255503375</v>
      </c>
    </row>
    <row r="31" spans="1:3" ht="13.5">
      <c r="A31" s="46">
        <v>30</v>
      </c>
      <c r="B31" s="47">
        <v>0.1909722222222222</v>
      </c>
      <c r="C31" s="2">
        <v>0.5714003523807066</v>
      </c>
    </row>
    <row r="32" spans="1:3" ht="13.5">
      <c r="A32" s="46"/>
      <c r="B32" s="47">
        <v>0.11284722222222221</v>
      </c>
      <c r="C32" s="2">
        <v>0.18075081951577232</v>
      </c>
    </row>
    <row r="33" spans="1:3" ht="13.5">
      <c r="A33" s="46"/>
      <c r="B33" s="47">
        <v>0.078125</v>
      </c>
      <c r="C33" s="2">
        <v>0.1635774068772351</v>
      </c>
    </row>
    <row r="34" spans="1:3" ht="13.5">
      <c r="A34" s="46"/>
      <c r="B34" s="47">
        <v>0.06076388888888889</v>
      </c>
      <c r="C34" s="2">
        <v>0.22511764048255464</v>
      </c>
    </row>
    <row r="35" spans="1:3" ht="13.5">
      <c r="A35" s="46"/>
      <c r="B35" s="47">
        <v>0</v>
      </c>
      <c r="C35" s="2">
        <v>0.07991239735367875</v>
      </c>
    </row>
    <row r="36" spans="1:3" ht="13.5">
      <c r="A36" s="46">
        <v>35</v>
      </c>
      <c r="B36" s="47">
        <v>0.043402777777777776</v>
      </c>
      <c r="C36" s="2">
        <v>0.08601039212972988</v>
      </c>
    </row>
    <row r="37" spans="1:3" ht="13.5">
      <c r="A37" s="46"/>
      <c r="B37" s="47">
        <v>0.026041666666666668</v>
      </c>
      <c r="C37" s="2">
        <v>0.04503134603853151</v>
      </c>
    </row>
    <row r="38" spans="1:3" ht="13.5">
      <c r="A38" s="46"/>
      <c r="B38" s="47">
        <v>0.008680555555555556</v>
      </c>
      <c r="C38" s="2">
        <v>0.14060568724010228</v>
      </c>
    </row>
    <row r="39" spans="1:3" ht="13.5">
      <c r="A39" s="46"/>
      <c r="B39" s="47">
        <v>0.026041666666666668</v>
      </c>
      <c r="C39" s="2">
        <v>0.06409409466537513</v>
      </c>
    </row>
    <row r="40" spans="1:3" ht="13.5">
      <c r="A40" s="48"/>
      <c r="B40" s="47">
        <v>0.052083333333333336</v>
      </c>
      <c r="C40" s="2">
        <v>0.12306743730727143</v>
      </c>
    </row>
    <row r="41" spans="1:3" ht="13.5">
      <c r="A41" s="48">
        <v>40</v>
      </c>
      <c r="B41" s="47">
        <v>0.017361111111111112</v>
      </c>
      <c r="C41" s="2">
        <v>0.05163750704592025</v>
      </c>
    </row>
    <row r="42" spans="1:3" ht="13.5">
      <c r="A42" s="48"/>
      <c r="B42" s="47">
        <v>0.043402777777777776</v>
      </c>
      <c r="C42" s="2">
        <v>0.06362501814414044</v>
      </c>
    </row>
    <row r="43" spans="1:3" ht="13.5">
      <c r="A43" s="48"/>
      <c r="B43" s="47">
        <v>0.017361111111111112</v>
      </c>
      <c r="C43" s="2">
        <v>0.030620272913932014</v>
      </c>
    </row>
    <row r="44" spans="1:3" ht="13.5">
      <c r="A44" s="48"/>
      <c r="B44" s="47">
        <v>0.026041666666666668</v>
      </c>
      <c r="C44" s="2">
        <v>0.13088537932784983</v>
      </c>
    </row>
    <row r="45" spans="1:3" ht="13.5">
      <c r="A45" s="48"/>
      <c r="B45" s="47">
        <v>0.026041666666666668</v>
      </c>
      <c r="C45" s="2">
        <v>0.0252128630163653</v>
      </c>
    </row>
    <row r="46" spans="1:3" ht="13.5">
      <c r="A46" s="48">
        <v>45</v>
      </c>
      <c r="B46" s="47">
        <v>0.008680555555555556</v>
      </c>
      <c r="C46" s="2">
        <v>0.036171011748542675</v>
      </c>
    </row>
    <row r="47" spans="1:3" ht="13.5">
      <c r="A47" s="48"/>
      <c r="B47" s="47">
        <v>0</v>
      </c>
      <c r="C47" s="2">
        <v>0.01821580490794764</v>
      </c>
    </row>
    <row r="48" spans="1:3" ht="13.5">
      <c r="A48" s="49">
        <v>47</v>
      </c>
      <c r="B48" s="50">
        <v>0.08680555555555555</v>
      </c>
      <c r="C48" s="51">
        <v>0.293016466931278</v>
      </c>
    </row>
  </sheetData>
  <sheetProtection/>
  <printOptions/>
  <pageMargins left="0.51181102362204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0"/>
  <sheetViews>
    <sheetView showGridLines="0" view="pageBreakPreview"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1.12109375" style="85" customWidth="1"/>
    <col min="2" max="2" width="17.875" style="85" customWidth="1"/>
    <col min="3" max="4" width="19.625" style="85" customWidth="1"/>
    <col min="5" max="5" width="1.12109375" style="85" customWidth="1"/>
    <col min="6" max="6" width="12.125" style="85" customWidth="1"/>
    <col min="7" max="16384" width="9.00390625" style="85" customWidth="1"/>
  </cols>
  <sheetData>
    <row r="1" ht="4.5" customHeight="1"/>
    <row r="2" spans="2:5" ht="17.25" customHeight="1">
      <c r="B2" s="86" t="s">
        <v>93</v>
      </c>
      <c r="C2" s="86"/>
      <c r="D2" s="86"/>
      <c r="E2" s="87"/>
    </row>
    <row r="3" spans="2:6" ht="13.5">
      <c r="B3" s="88"/>
      <c r="C3" s="88"/>
      <c r="D3" s="88"/>
      <c r="E3" s="89"/>
      <c r="F3" s="89"/>
    </row>
    <row r="4" spans="2:6" ht="15" customHeight="1">
      <c r="B4" s="90"/>
      <c r="C4" s="91" t="s">
        <v>94</v>
      </c>
      <c r="D4" s="92"/>
      <c r="E4" s="93"/>
      <c r="F4" s="93"/>
    </row>
    <row r="5" spans="2:6" ht="13.5">
      <c r="B5" s="94"/>
      <c r="C5" s="90" t="s">
        <v>95</v>
      </c>
      <c r="D5" s="95" t="s">
        <v>96</v>
      </c>
      <c r="E5" s="93"/>
      <c r="F5" s="93"/>
    </row>
    <row r="6" spans="2:6" ht="13.5">
      <c r="B6" s="96"/>
      <c r="C6" s="96"/>
      <c r="D6" s="97" t="s">
        <v>98</v>
      </c>
      <c r="E6" s="93"/>
      <c r="F6" s="89"/>
    </row>
    <row r="7" spans="2:6" ht="15" customHeight="1">
      <c r="B7" s="98" t="s">
        <v>99</v>
      </c>
      <c r="C7" s="99">
        <v>100</v>
      </c>
      <c r="D7" s="99">
        <v>100</v>
      </c>
      <c r="E7" s="100"/>
      <c r="F7" s="101"/>
    </row>
    <row r="8" spans="2:6" ht="15" customHeight="1">
      <c r="B8" s="98" t="s">
        <v>101</v>
      </c>
      <c r="C8" s="99">
        <v>97.93402777777777</v>
      </c>
      <c r="D8" s="99">
        <v>98.38417471328349</v>
      </c>
      <c r="E8" s="100"/>
      <c r="F8" s="101"/>
    </row>
    <row r="9" spans="2:6" ht="15" customHeight="1">
      <c r="B9" s="98" t="s">
        <v>102</v>
      </c>
      <c r="C9" s="99">
        <v>2.0659722222222223</v>
      </c>
      <c r="D9" s="99">
        <v>1.6158252867165088</v>
      </c>
      <c r="E9" s="100"/>
      <c r="F9" s="101"/>
    </row>
    <row r="10" spans="2:4" ht="1.5" customHeight="1">
      <c r="B10" s="102"/>
      <c r="C10" s="102"/>
      <c r="D10" s="102"/>
    </row>
    <row r="11" ht="4.5" customHeight="1"/>
  </sheetData>
  <sheetProtection/>
  <mergeCells count="4">
    <mergeCell ref="B2:D2"/>
    <mergeCell ref="B4:B6"/>
    <mergeCell ref="C4:D4"/>
    <mergeCell ref="C5:C6"/>
  </mergeCells>
  <printOptions/>
  <pageMargins left="0.27" right="0.3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15"/>
  <sheetViews>
    <sheetView showGridLines="0" view="pageBreakPreview"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1.12109375" style="103" customWidth="1"/>
    <col min="2" max="8" width="9.625" style="103" customWidth="1"/>
    <col min="9" max="11" width="11.75390625" style="104" bestFit="1" customWidth="1"/>
    <col min="12" max="12" width="1.12109375" style="103" customWidth="1"/>
    <col min="13" max="13" width="2.375" style="105" bestFit="1" customWidth="1"/>
    <col min="14" max="19" width="9.00390625" style="105" customWidth="1"/>
    <col min="20" max="22" width="9.625" style="106" customWidth="1"/>
    <col min="23" max="16384" width="9.00390625" style="103" customWidth="1"/>
  </cols>
  <sheetData>
    <row r="1" ht="4.5" customHeight="1"/>
    <row r="2" spans="2:11" ht="17.25" customHeight="1">
      <c r="B2" s="107" t="s">
        <v>103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2:18" ht="13.5">
      <c r="B3" s="108"/>
      <c r="C3" s="108"/>
      <c r="D3" s="108"/>
      <c r="E3" s="108"/>
      <c r="F3" s="108"/>
      <c r="G3" s="108"/>
      <c r="H3" s="108"/>
      <c r="I3" s="109"/>
      <c r="J3" s="109"/>
      <c r="K3" s="109"/>
      <c r="O3" s="110"/>
      <c r="P3" s="110"/>
      <c r="Q3" s="110"/>
      <c r="R3" s="110"/>
    </row>
    <row r="4" spans="2:11" ht="15" customHeight="1">
      <c r="B4" s="111"/>
      <c r="C4" s="112" t="s">
        <v>104</v>
      </c>
      <c r="D4" s="113"/>
      <c r="E4" s="114"/>
      <c r="F4" s="112" t="s">
        <v>105</v>
      </c>
      <c r="G4" s="113"/>
      <c r="H4" s="114"/>
      <c r="I4" s="115" t="s">
        <v>106</v>
      </c>
      <c r="J4" s="116"/>
      <c r="K4" s="117"/>
    </row>
    <row r="5" spans="2:22" ht="15" customHeight="1">
      <c r="B5" s="118"/>
      <c r="C5" s="119" t="s">
        <v>97</v>
      </c>
      <c r="D5" s="120" t="s">
        <v>107</v>
      </c>
      <c r="E5" s="121" t="s">
        <v>100</v>
      </c>
      <c r="F5" s="119" t="s">
        <v>97</v>
      </c>
      <c r="G5" s="120" t="s">
        <v>107</v>
      </c>
      <c r="H5" s="121" t="s">
        <v>100</v>
      </c>
      <c r="I5" s="119" t="s">
        <v>97</v>
      </c>
      <c r="J5" s="120" t="s">
        <v>107</v>
      </c>
      <c r="K5" s="121" t="s">
        <v>100</v>
      </c>
      <c r="M5" s="122"/>
      <c r="N5" s="123"/>
      <c r="O5" s="123"/>
      <c r="P5" s="123"/>
      <c r="Q5" s="123"/>
      <c r="R5" s="123"/>
      <c r="S5" s="123"/>
      <c r="T5" s="123"/>
      <c r="U5" s="123"/>
      <c r="V5" s="123"/>
    </row>
    <row r="6" spans="2:22" ht="15" customHeight="1">
      <c r="B6" s="124" t="s">
        <v>108</v>
      </c>
      <c r="C6" s="125">
        <v>100</v>
      </c>
      <c r="D6" s="126">
        <v>100</v>
      </c>
      <c r="E6" s="127">
        <v>100</v>
      </c>
      <c r="F6" s="125">
        <v>81.70451388888888</v>
      </c>
      <c r="G6" s="126">
        <v>81.72664421201914</v>
      </c>
      <c r="H6" s="127">
        <v>80.65546218487395</v>
      </c>
      <c r="I6" s="128">
        <v>399203.16484375</v>
      </c>
      <c r="J6" s="129">
        <v>399218.49991136324</v>
      </c>
      <c r="K6" s="130">
        <v>398476.231092437</v>
      </c>
      <c r="M6" s="122"/>
      <c r="N6" s="131"/>
      <c r="O6" s="131"/>
      <c r="P6" s="131"/>
      <c r="Q6" s="131"/>
      <c r="R6" s="131"/>
      <c r="S6" s="131"/>
      <c r="T6" s="122"/>
      <c r="U6" s="122"/>
      <c r="V6" s="122"/>
    </row>
    <row r="7" spans="2:22" ht="15" customHeight="1">
      <c r="B7" s="124" t="s">
        <v>109</v>
      </c>
      <c r="C7" s="125">
        <v>0.15625</v>
      </c>
      <c r="D7" s="126">
        <v>0.15954617975536253</v>
      </c>
      <c r="E7" s="127">
        <v>0</v>
      </c>
      <c r="F7" s="125">
        <v>72.66666666666667</v>
      </c>
      <c r="G7" s="126">
        <v>72.66666666666667</v>
      </c>
      <c r="H7" s="127">
        <v>0</v>
      </c>
      <c r="I7" s="128">
        <v>234356.83333333334</v>
      </c>
      <c r="J7" s="129">
        <v>234356.83333333334</v>
      </c>
      <c r="K7" s="130">
        <v>0</v>
      </c>
      <c r="M7" s="122"/>
      <c r="N7" s="131"/>
      <c r="O7" s="131"/>
      <c r="P7" s="131"/>
      <c r="Q7" s="131"/>
      <c r="R7" s="131"/>
      <c r="S7" s="131"/>
      <c r="T7" s="122"/>
      <c r="U7" s="122"/>
      <c r="V7" s="122"/>
    </row>
    <row r="8" spans="2:22" ht="15" customHeight="1">
      <c r="B8" s="124" t="s">
        <v>110</v>
      </c>
      <c r="C8" s="125">
        <v>6.684027777777778</v>
      </c>
      <c r="D8" s="126">
        <v>6.771848962949832</v>
      </c>
      <c r="E8" s="127">
        <v>2.5210084033613445</v>
      </c>
      <c r="F8" s="125">
        <v>80.62987012987013</v>
      </c>
      <c r="G8" s="126">
        <v>80.58246073298429</v>
      </c>
      <c r="H8" s="127">
        <v>86.66666666666667</v>
      </c>
      <c r="I8" s="128">
        <v>320760.6012987013</v>
      </c>
      <c r="J8" s="129">
        <v>320607.3455497382</v>
      </c>
      <c r="K8" s="130">
        <v>340275.1666666667</v>
      </c>
      <c r="M8" s="122"/>
      <c r="N8" s="131"/>
      <c r="O8" s="131"/>
      <c r="P8" s="131"/>
      <c r="Q8" s="131"/>
      <c r="R8" s="131"/>
      <c r="S8" s="131"/>
      <c r="T8" s="122"/>
      <c r="U8" s="122"/>
      <c r="V8" s="122"/>
    </row>
    <row r="9" spans="2:22" ht="15" customHeight="1">
      <c r="B9" s="124" t="s">
        <v>111</v>
      </c>
      <c r="C9" s="125">
        <v>29.86111111111111</v>
      </c>
      <c r="D9" s="126">
        <v>29.84399929090587</v>
      </c>
      <c r="E9" s="127">
        <v>30.672268907563026</v>
      </c>
      <c r="F9" s="125">
        <v>81.89331395348837</v>
      </c>
      <c r="G9" s="126">
        <v>81.91683991683992</v>
      </c>
      <c r="H9" s="127">
        <v>80.8082191780822</v>
      </c>
      <c r="I9" s="128">
        <v>376008.1686046512</v>
      </c>
      <c r="J9" s="129">
        <v>376311.1485001485</v>
      </c>
      <c r="K9" s="130">
        <v>362033.7397260274</v>
      </c>
      <c r="M9" s="122"/>
      <c r="N9" s="131"/>
      <c r="O9" s="131"/>
      <c r="P9" s="131"/>
      <c r="Q9" s="131"/>
      <c r="R9" s="131"/>
      <c r="S9" s="131"/>
      <c r="T9" s="122"/>
      <c r="U9" s="122"/>
      <c r="V9" s="122"/>
    </row>
    <row r="10" spans="2:22" ht="15" customHeight="1">
      <c r="B10" s="124" t="s">
        <v>112</v>
      </c>
      <c r="C10" s="125">
        <v>37.30034722222222</v>
      </c>
      <c r="D10" s="126">
        <v>37.40471547597944</v>
      </c>
      <c r="E10" s="127">
        <v>32.35294117647059</v>
      </c>
      <c r="F10" s="125">
        <v>83.35094251803584</v>
      </c>
      <c r="G10" s="126">
        <v>83.3654028436019</v>
      </c>
      <c r="H10" s="127">
        <v>82.55844155844156</v>
      </c>
      <c r="I10" s="128">
        <v>415465.0688852688</v>
      </c>
      <c r="J10" s="129">
        <v>415596.6104265403</v>
      </c>
      <c r="K10" s="130">
        <v>408255.9090909091</v>
      </c>
      <c r="M10" s="122"/>
      <c r="N10" s="131"/>
      <c r="O10" s="131"/>
      <c r="P10" s="131"/>
      <c r="Q10" s="131"/>
      <c r="R10" s="131"/>
      <c r="S10" s="131"/>
      <c r="T10" s="122"/>
      <c r="U10" s="122"/>
      <c r="V10" s="122"/>
    </row>
    <row r="11" spans="2:22" ht="15" customHeight="1">
      <c r="B11" s="124" t="s">
        <v>113</v>
      </c>
      <c r="C11" s="125">
        <v>21.866319444444443</v>
      </c>
      <c r="D11" s="126">
        <v>21.716007800035456</v>
      </c>
      <c r="E11" s="127">
        <v>28.991596638655466</v>
      </c>
      <c r="F11" s="125">
        <v>79.78324732036522</v>
      </c>
      <c r="G11" s="126">
        <v>79.87632653061225</v>
      </c>
      <c r="H11" s="127">
        <v>76.47826086956522</v>
      </c>
      <c r="I11" s="128">
        <v>423690.3568876538</v>
      </c>
      <c r="J11" s="129">
        <v>423987.0767346939</v>
      </c>
      <c r="K11" s="130">
        <v>413154.652173913</v>
      </c>
      <c r="M11" s="122"/>
      <c r="N11" s="131"/>
      <c r="O11" s="131"/>
      <c r="P11" s="131"/>
      <c r="Q11" s="131"/>
      <c r="R11" s="131"/>
      <c r="S11" s="131"/>
      <c r="T11" s="122"/>
      <c r="U11" s="122"/>
      <c r="V11" s="122"/>
    </row>
    <row r="12" spans="2:22" ht="15" customHeight="1">
      <c r="B12" s="124" t="s">
        <v>114</v>
      </c>
      <c r="C12" s="125">
        <v>4.131944444444445</v>
      </c>
      <c r="D12" s="126">
        <v>4.103882290374047</v>
      </c>
      <c r="E12" s="127">
        <v>5.46218487394958</v>
      </c>
      <c r="F12" s="125">
        <v>77.72478991596638</v>
      </c>
      <c r="G12" s="126">
        <v>77.43844492440604</v>
      </c>
      <c r="H12" s="127">
        <v>87.92307692307692</v>
      </c>
      <c r="I12" s="128">
        <v>423569.0399159664</v>
      </c>
      <c r="J12" s="129">
        <v>421587.494600432</v>
      </c>
      <c r="K12" s="130">
        <v>494142.53846153844</v>
      </c>
      <c r="M12" s="122"/>
      <c r="N12" s="131"/>
      <c r="O12" s="131"/>
      <c r="P12" s="131"/>
      <c r="Q12" s="131"/>
      <c r="R12" s="131"/>
      <c r="S12" s="131"/>
      <c r="T12" s="122"/>
      <c r="U12" s="122"/>
      <c r="V12" s="122"/>
    </row>
    <row r="13" spans="2:22" ht="1.5" customHeight="1">
      <c r="B13" s="132"/>
      <c r="C13" s="132"/>
      <c r="D13" s="132"/>
      <c r="E13" s="132"/>
      <c r="F13" s="132"/>
      <c r="G13" s="132"/>
      <c r="H13" s="132"/>
      <c r="I13" s="133"/>
      <c r="J13" s="133"/>
      <c r="K13" s="133"/>
      <c r="M13" s="122"/>
      <c r="N13" s="131"/>
      <c r="O13" s="131"/>
      <c r="P13" s="131"/>
      <c r="Q13" s="131"/>
      <c r="R13" s="131"/>
      <c r="S13" s="131"/>
      <c r="T13" s="122"/>
      <c r="U13" s="122"/>
      <c r="V13" s="122"/>
    </row>
    <row r="14" spans="13:22" ht="4.5" customHeight="1">
      <c r="M14" s="122"/>
      <c r="N14" s="131"/>
      <c r="O14" s="131"/>
      <c r="P14" s="131"/>
      <c r="Q14" s="131"/>
      <c r="R14" s="131"/>
      <c r="S14" s="131"/>
      <c r="T14" s="122"/>
      <c r="U14" s="122"/>
      <c r="V14" s="122"/>
    </row>
    <row r="15" spans="13:22" ht="13.5">
      <c r="M15" s="122"/>
      <c r="N15" s="131"/>
      <c r="O15" s="131"/>
      <c r="P15" s="131"/>
      <c r="Q15" s="131"/>
      <c r="R15" s="131"/>
      <c r="S15" s="131"/>
      <c r="T15" s="122"/>
      <c r="U15" s="122"/>
      <c r="V15" s="122"/>
    </row>
  </sheetData>
  <sheetProtection/>
  <mergeCells count="4">
    <mergeCell ref="B2:K2"/>
    <mergeCell ref="C4:E4"/>
    <mergeCell ref="F4:H4"/>
    <mergeCell ref="I4:K4"/>
  </mergeCells>
  <printOptions horizontalCentered="1"/>
  <pageMargins left="0.3937007874015748" right="0.3937007874015748" top="0.984251968503937" bottom="0.984251968503937" header="0.5511811023622047" footer="0.5118110236220472"/>
  <pageSetup horizontalDpi="300" verticalDpi="3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Normal="75"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1.12109375" style="134" customWidth="1"/>
    <col min="2" max="2" width="22.375" style="134" customWidth="1"/>
    <col min="3" max="6" width="13.375" style="134" customWidth="1"/>
    <col min="7" max="7" width="1.12109375" style="134" customWidth="1"/>
    <col min="8" max="16384" width="9.00390625" style="134" customWidth="1"/>
  </cols>
  <sheetData>
    <row r="1" spans="2:7" ht="4.5" customHeight="1">
      <c r="B1" s="135"/>
      <c r="C1" s="135"/>
      <c r="D1" s="136"/>
      <c r="E1" s="136"/>
      <c r="F1" s="136"/>
      <c r="G1" s="136"/>
    </row>
    <row r="2" spans="2:7" ht="17.25" customHeight="1">
      <c r="B2" s="86" t="s">
        <v>115</v>
      </c>
      <c r="C2" s="86"/>
      <c r="D2" s="86"/>
      <c r="E2" s="86"/>
      <c r="F2" s="86"/>
      <c r="G2" s="137"/>
    </row>
    <row r="3" spans="1:7" ht="17.25">
      <c r="A3" s="138"/>
      <c r="B3" s="88" t="s">
        <v>116</v>
      </c>
      <c r="C3" s="139"/>
      <c r="D3" s="139"/>
      <c r="E3" s="88"/>
      <c r="F3" s="140" t="s">
        <v>117</v>
      </c>
      <c r="G3" s="141"/>
    </row>
    <row r="4" spans="1:7" ht="17.25">
      <c r="A4" s="138"/>
      <c r="B4" s="142"/>
      <c r="C4" s="143" t="s">
        <v>118</v>
      </c>
      <c r="D4" s="144"/>
      <c r="E4" s="145"/>
      <c r="F4" s="146" t="s">
        <v>119</v>
      </c>
      <c r="G4" s="147"/>
    </row>
    <row r="5" spans="1:7" ht="17.25">
      <c r="A5" s="138"/>
      <c r="B5" s="148"/>
      <c r="C5" s="149" t="s">
        <v>97</v>
      </c>
      <c r="D5" s="150" t="s">
        <v>107</v>
      </c>
      <c r="E5" s="151" t="s">
        <v>100</v>
      </c>
      <c r="F5" s="152" t="s">
        <v>120</v>
      </c>
      <c r="G5" s="147"/>
    </row>
    <row r="6" spans="2:7" s="138" customFormat="1" ht="21" customHeight="1">
      <c r="B6" s="98" t="s">
        <v>121</v>
      </c>
      <c r="C6" s="153">
        <v>100</v>
      </c>
      <c r="D6" s="154">
        <v>100</v>
      </c>
      <c r="E6" s="155">
        <v>100</v>
      </c>
      <c r="F6" s="99">
        <v>100</v>
      </c>
      <c r="G6" s="156"/>
    </row>
    <row r="7" spans="2:8" s="138" customFormat="1" ht="21" customHeight="1">
      <c r="B7" s="98" t="s">
        <v>122</v>
      </c>
      <c r="C7" s="153">
        <v>1.8142361111111112</v>
      </c>
      <c r="D7" s="154">
        <v>1.4713703244105656</v>
      </c>
      <c r="E7" s="157">
        <v>18.067226890756302</v>
      </c>
      <c r="F7" s="99">
        <v>3.0013209716034104</v>
      </c>
      <c r="G7" s="156"/>
      <c r="H7" s="158"/>
    </row>
    <row r="8" spans="2:8" s="138" customFormat="1" ht="21" customHeight="1">
      <c r="B8" s="98" t="s">
        <v>123</v>
      </c>
      <c r="C8" s="153">
        <v>2.578125</v>
      </c>
      <c r="D8" s="154">
        <v>2.2602375465343028</v>
      </c>
      <c r="E8" s="157">
        <v>17.647058823529413</v>
      </c>
      <c r="F8" s="99">
        <v>4.416589985685348</v>
      </c>
      <c r="G8" s="156"/>
      <c r="H8" s="158"/>
    </row>
    <row r="9" spans="2:8" s="138" customFormat="1" ht="21" customHeight="1">
      <c r="B9" s="98" t="s">
        <v>124</v>
      </c>
      <c r="C9" s="153">
        <v>4.392361111111111</v>
      </c>
      <c r="D9" s="154">
        <v>3.7316078709448677</v>
      </c>
      <c r="E9" s="157">
        <v>35.714285714285715</v>
      </c>
      <c r="F9" s="99">
        <v>7.417910957288759</v>
      </c>
      <c r="G9" s="156"/>
      <c r="H9" s="158"/>
    </row>
    <row r="10" spans="2:8" s="138" customFormat="1" ht="21" customHeight="1">
      <c r="B10" s="98" t="s">
        <v>125</v>
      </c>
      <c r="C10" s="153">
        <v>7.126736111111111</v>
      </c>
      <c r="D10" s="154">
        <v>6.6477574898067715</v>
      </c>
      <c r="E10" s="157">
        <v>29.831932773109244</v>
      </c>
      <c r="F10" s="99">
        <v>8.986072857486475</v>
      </c>
      <c r="G10" s="156"/>
      <c r="H10" s="158"/>
    </row>
    <row r="11" spans="2:8" s="138" customFormat="1" ht="21" customHeight="1">
      <c r="B11" s="98" t="s">
        <v>126</v>
      </c>
      <c r="C11" s="153">
        <v>9.505208333333332</v>
      </c>
      <c r="D11" s="154">
        <v>9.342315192341784</v>
      </c>
      <c r="E11" s="157">
        <v>17.22689075630252</v>
      </c>
      <c r="F11" s="99">
        <v>10.83260561323025</v>
      </c>
      <c r="G11" s="156"/>
      <c r="H11" s="158"/>
    </row>
    <row r="12" spans="2:8" s="138" customFormat="1" ht="21" customHeight="1">
      <c r="B12" s="98" t="s">
        <v>127</v>
      </c>
      <c r="C12" s="153">
        <v>6.901041666666667</v>
      </c>
      <c r="D12" s="154">
        <v>6.9313951427051945</v>
      </c>
      <c r="E12" s="157">
        <v>5.46218487394958</v>
      </c>
      <c r="F12" s="99">
        <v>7.250698207371954</v>
      </c>
      <c r="G12" s="156"/>
      <c r="H12" s="158"/>
    </row>
    <row r="13" spans="2:8" s="138" customFormat="1" ht="21" customHeight="1">
      <c r="B13" s="98" t="s">
        <v>128</v>
      </c>
      <c r="C13" s="153">
        <v>8.229166666666666</v>
      </c>
      <c r="D13" s="154">
        <v>8.314128700585002</v>
      </c>
      <c r="E13" s="157">
        <v>4.201680672268908</v>
      </c>
      <c r="F13" s="99">
        <v>8.853689039271346</v>
      </c>
      <c r="G13" s="156"/>
      <c r="H13" s="158"/>
    </row>
    <row r="14" spans="2:8" s="138" customFormat="1" ht="21" customHeight="1">
      <c r="B14" s="98" t="s">
        <v>129</v>
      </c>
      <c r="C14" s="153">
        <v>13.45486111111111</v>
      </c>
      <c r="D14" s="154">
        <v>13.667789399042723</v>
      </c>
      <c r="E14" s="157">
        <v>3.361344537815126</v>
      </c>
      <c r="F14" s="99">
        <v>13.256024310672506</v>
      </c>
      <c r="G14" s="156"/>
      <c r="H14" s="158"/>
    </row>
    <row r="15" spans="2:8" s="138" customFormat="1" ht="21" customHeight="1">
      <c r="B15" s="98" t="s">
        <v>130</v>
      </c>
      <c r="C15" s="153">
        <v>22.84722222222222</v>
      </c>
      <c r="D15" s="154">
        <v>23.276014890976775</v>
      </c>
      <c r="E15" s="157">
        <v>2.5210084033613445</v>
      </c>
      <c r="F15" s="99">
        <v>19.59021214506869</v>
      </c>
      <c r="G15" s="156"/>
      <c r="H15" s="158"/>
    </row>
    <row r="16" spans="2:8" s="138" customFormat="1" ht="21" customHeight="1">
      <c r="B16" s="98" t="s">
        <v>131</v>
      </c>
      <c r="C16" s="153">
        <v>9.461805555555555</v>
      </c>
      <c r="D16" s="154">
        <v>9.643680198546358</v>
      </c>
      <c r="E16" s="157">
        <v>0.8403361344537815</v>
      </c>
      <c r="F16" s="99">
        <v>7.592654991352053</v>
      </c>
      <c r="G16" s="156"/>
      <c r="H16" s="158"/>
    </row>
    <row r="17" spans="2:8" s="138" customFormat="1" ht="21" customHeight="1">
      <c r="B17" s="98" t="s">
        <v>132</v>
      </c>
      <c r="C17" s="153">
        <v>18.08159722222222</v>
      </c>
      <c r="D17" s="154">
        <v>18.445311115050522</v>
      </c>
      <c r="E17" s="157">
        <v>0.8403361344537815</v>
      </c>
      <c r="F17" s="99">
        <v>16.220131878257966</v>
      </c>
      <c r="G17" s="156"/>
      <c r="H17" s="158"/>
    </row>
    <row r="18" spans="2:8" s="138" customFormat="1" ht="21" customHeight="1">
      <c r="B18" s="159" t="s">
        <v>133</v>
      </c>
      <c r="C18" s="160">
        <v>8.828125</v>
      </c>
      <c r="D18" s="161">
        <v>9.005495479524907</v>
      </c>
      <c r="E18" s="162">
        <v>0.42016806722689076</v>
      </c>
      <c r="F18" s="163">
        <v>8.807120164635435</v>
      </c>
      <c r="G18" s="156"/>
      <c r="H18" s="158"/>
    </row>
    <row r="19" spans="2:7" ht="4.5" customHeight="1">
      <c r="B19" s="136"/>
      <c r="C19" s="136"/>
      <c r="D19" s="136"/>
      <c r="E19" s="136"/>
      <c r="F19" s="136"/>
      <c r="G19" s="136"/>
    </row>
    <row r="20" spans="6:7" ht="17.25">
      <c r="F20" s="164"/>
      <c r="G20" s="164"/>
    </row>
    <row r="21" spans="6:7" ht="17.25">
      <c r="F21" s="164"/>
      <c r="G21" s="164"/>
    </row>
    <row r="22" spans="6:7" ht="17.25">
      <c r="F22" s="164"/>
      <c r="G22" s="164"/>
    </row>
    <row r="23" spans="6:7" ht="17.25">
      <c r="F23" s="164"/>
      <c r="G23" s="164"/>
    </row>
    <row r="24" spans="6:7" ht="17.25">
      <c r="F24" s="164"/>
      <c r="G24" s="164"/>
    </row>
    <row r="25" spans="6:7" ht="17.25">
      <c r="F25" s="164"/>
      <c r="G25" s="164"/>
    </row>
    <row r="26" spans="6:7" ht="17.25">
      <c r="F26" s="164"/>
      <c r="G26" s="164"/>
    </row>
    <row r="27" spans="6:7" ht="17.25">
      <c r="F27" s="164"/>
      <c r="G27" s="164"/>
    </row>
    <row r="28" spans="6:7" ht="17.25">
      <c r="F28" s="164"/>
      <c r="G28" s="164"/>
    </row>
    <row r="29" spans="6:7" ht="17.25">
      <c r="F29" s="164"/>
      <c r="G29" s="164"/>
    </row>
    <row r="30" spans="6:7" ht="17.25">
      <c r="F30" s="164"/>
      <c r="G30" s="164"/>
    </row>
  </sheetData>
  <sheetProtection/>
  <mergeCells count="2">
    <mergeCell ref="B2:F2"/>
    <mergeCell ref="C4:E4"/>
  </mergeCells>
  <printOptions/>
  <pageMargins left="0.551181102362204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showGridLines="0" view="pageBreakPreview"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1.12109375" style="85" customWidth="1"/>
    <col min="2" max="4" width="18.375" style="85" customWidth="1"/>
    <col min="5" max="5" width="1.12109375" style="85" customWidth="1"/>
    <col min="6" max="16384" width="9.00390625" style="85" customWidth="1"/>
  </cols>
  <sheetData>
    <row r="1" spans="11:12" ht="4.5" customHeight="1">
      <c r="K1" s="165"/>
      <c r="L1" s="166"/>
    </row>
    <row r="2" spans="2:12" ht="17.25" customHeight="1">
      <c r="B2" s="167" t="s">
        <v>134</v>
      </c>
      <c r="C2" s="167"/>
      <c r="D2" s="167"/>
      <c r="E2" s="168"/>
      <c r="K2" s="165"/>
      <c r="L2" s="166"/>
    </row>
    <row r="4" spans="2:12" s="172" customFormat="1" ht="16.5" customHeight="1">
      <c r="B4" s="169" t="s">
        <v>135</v>
      </c>
      <c r="C4" s="170" t="s">
        <v>136</v>
      </c>
      <c r="D4" s="169" t="s">
        <v>137</v>
      </c>
      <c r="E4" s="171"/>
      <c r="J4" s="85"/>
      <c r="K4" s="85"/>
      <c r="L4" s="85"/>
    </row>
    <row r="5" spans="2:5" ht="12" customHeight="1">
      <c r="B5" s="173"/>
      <c r="C5" s="174" t="s">
        <v>138</v>
      </c>
      <c r="D5" s="175" t="s">
        <v>139</v>
      </c>
      <c r="E5" s="176"/>
    </row>
    <row r="6" spans="2:5" ht="16.5" customHeight="1">
      <c r="B6" s="177" t="s">
        <v>140</v>
      </c>
      <c r="C6" s="178">
        <v>100</v>
      </c>
      <c r="D6" s="179">
        <v>4885.937702127841</v>
      </c>
      <c r="E6" s="180"/>
    </row>
    <row r="7" spans="2:5" ht="16.5" customHeight="1">
      <c r="B7" s="177" t="s">
        <v>141</v>
      </c>
      <c r="C7" s="178">
        <v>1.5885416666666665</v>
      </c>
      <c r="D7" s="179">
        <v>4391.047216281127</v>
      </c>
      <c r="E7" s="180"/>
    </row>
    <row r="8" spans="2:5" ht="16.5" customHeight="1">
      <c r="B8" s="177" t="s">
        <v>142</v>
      </c>
      <c r="C8" s="178">
        <v>1.1284722222222223</v>
      </c>
      <c r="D8" s="179">
        <v>4454.098488899469</v>
      </c>
      <c r="E8" s="180"/>
    </row>
    <row r="9" spans="2:5" ht="16.5" customHeight="1">
      <c r="B9" s="177" t="s">
        <v>143</v>
      </c>
      <c r="C9" s="178">
        <v>1.5277777777777777</v>
      </c>
      <c r="D9" s="179">
        <v>4574.887523435747</v>
      </c>
      <c r="E9" s="180"/>
    </row>
    <row r="10" spans="2:5" ht="16.5" customHeight="1">
      <c r="B10" s="177" t="s">
        <v>144</v>
      </c>
      <c r="C10" s="178">
        <v>0.7725694444444444</v>
      </c>
      <c r="D10" s="179">
        <v>4288.103745318352</v>
      </c>
      <c r="E10" s="180"/>
    </row>
    <row r="11" spans="2:5" ht="16.5" customHeight="1">
      <c r="B11" s="177" t="s">
        <v>145</v>
      </c>
      <c r="C11" s="178">
        <v>0.8940972222222222</v>
      </c>
      <c r="D11" s="179">
        <v>4681.829940494832</v>
      </c>
      <c r="E11" s="180"/>
    </row>
    <row r="12" spans="2:5" ht="16.5" customHeight="1">
      <c r="B12" s="177" t="s">
        <v>146</v>
      </c>
      <c r="C12" s="178">
        <v>2.204861111111111</v>
      </c>
      <c r="D12" s="179">
        <v>4494.533908944532</v>
      </c>
      <c r="E12" s="180"/>
    </row>
    <row r="13" spans="2:5" ht="16.5" customHeight="1">
      <c r="B13" s="177" t="s">
        <v>147</v>
      </c>
      <c r="C13" s="178">
        <v>3.4895833333333335</v>
      </c>
      <c r="D13" s="179">
        <v>4704.891950972594</v>
      </c>
      <c r="E13" s="180"/>
    </row>
    <row r="14" spans="2:5" ht="16.5" customHeight="1">
      <c r="B14" s="177" t="s">
        <v>148</v>
      </c>
      <c r="C14" s="178">
        <v>6.935763888888889</v>
      </c>
      <c r="D14" s="179">
        <v>4774.968516062029</v>
      </c>
      <c r="E14" s="180"/>
    </row>
    <row r="15" spans="2:5" ht="16.5" customHeight="1">
      <c r="B15" s="177" t="s">
        <v>149</v>
      </c>
      <c r="C15" s="181">
        <v>81.45833333333333</v>
      </c>
      <c r="D15" s="182">
        <v>4901.569734047388</v>
      </c>
      <c r="E15" s="180"/>
    </row>
    <row r="16" spans="2:5" ht="6" customHeight="1">
      <c r="B16" s="183"/>
      <c r="C16" s="184"/>
      <c r="D16" s="185"/>
      <c r="E16" s="186"/>
    </row>
    <row r="17" ht="4.5" customHeight="1"/>
    <row r="20" spans="1:2" ht="13.5">
      <c r="A20" s="187"/>
      <c r="B20" s="188"/>
    </row>
    <row r="21" spans="1:2" ht="13.5">
      <c r="A21" s="187"/>
      <c r="B21" s="188"/>
    </row>
    <row r="22" spans="1:2" ht="13.5">
      <c r="A22" s="187"/>
      <c r="B22" s="188"/>
    </row>
    <row r="23" spans="1:2" ht="13.5">
      <c r="A23" s="187"/>
      <c r="B23" s="188"/>
    </row>
    <row r="24" spans="1:2" ht="13.5">
      <c r="A24" s="187"/>
      <c r="B24" s="188"/>
    </row>
    <row r="25" spans="1:2" ht="13.5">
      <c r="A25" s="187"/>
      <c r="B25" s="188"/>
    </row>
    <row r="26" spans="1:2" ht="13.5">
      <c r="A26" s="187"/>
      <c r="B26" s="188"/>
    </row>
    <row r="27" spans="1:2" ht="13.5">
      <c r="A27" s="187"/>
      <c r="B27" s="188"/>
    </row>
    <row r="28" spans="1:2" ht="13.5">
      <c r="A28" s="187"/>
      <c r="B28" s="188"/>
    </row>
    <row r="29" spans="1:2" ht="13.5">
      <c r="A29" s="187"/>
      <c r="B29" s="188"/>
    </row>
    <row r="30" spans="1:2" ht="13.5">
      <c r="A30" s="187"/>
      <c r="B30" s="188"/>
    </row>
    <row r="31" spans="1:2" ht="13.5">
      <c r="A31" s="187"/>
      <c r="B31" s="188"/>
    </row>
    <row r="32" spans="1:2" ht="13.5">
      <c r="A32" s="187"/>
      <c r="B32" s="188"/>
    </row>
    <row r="33" spans="1:2" ht="13.5">
      <c r="A33" s="187"/>
      <c r="B33" s="188"/>
    </row>
    <row r="34" spans="1:2" ht="13.5">
      <c r="A34" s="187"/>
      <c r="B34" s="188"/>
    </row>
    <row r="35" spans="1:2" ht="13.5">
      <c r="A35" s="187"/>
      <c r="B35" s="188"/>
    </row>
    <row r="36" spans="1:2" ht="13.5">
      <c r="A36" s="187"/>
      <c r="B36" s="188"/>
    </row>
    <row r="37" spans="1:2" ht="13.5">
      <c r="A37" s="187"/>
      <c r="B37" s="188"/>
    </row>
    <row r="38" spans="1:2" ht="13.5">
      <c r="A38" s="187"/>
      <c r="B38" s="188"/>
    </row>
    <row r="39" spans="1:2" ht="13.5">
      <c r="A39" s="187"/>
      <c r="B39" s="188"/>
    </row>
  </sheetData>
  <sheetProtection/>
  <mergeCells count="1">
    <mergeCell ref="B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1"/>
  <sheetViews>
    <sheetView showGridLines="0" view="pageBreakPreview"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1.12109375" style="189" customWidth="1"/>
    <col min="2" max="2" width="15.75390625" style="189" bestFit="1" customWidth="1"/>
    <col min="3" max="7" width="13.375" style="190" customWidth="1"/>
    <col min="8" max="8" width="1.12109375" style="190" customWidth="1"/>
    <col min="9" max="9" width="10.625" style="189" customWidth="1"/>
    <col min="10" max="16384" width="9.00390625" style="189" customWidth="1"/>
  </cols>
  <sheetData>
    <row r="1" ht="4.5" customHeight="1">
      <c r="I1" s="191"/>
    </row>
    <row r="2" spans="2:9" ht="17.25" customHeight="1">
      <c r="B2" s="192" t="s">
        <v>150</v>
      </c>
      <c r="C2" s="192"/>
      <c r="D2" s="192"/>
      <c r="E2" s="192"/>
      <c r="F2" s="192"/>
      <c r="G2" s="192"/>
      <c r="H2" s="193"/>
      <c r="I2" s="191"/>
    </row>
    <row r="3" spans="2:8" ht="13.5">
      <c r="B3" s="194"/>
      <c r="C3" s="109"/>
      <c r="D3" s="109"/>
      <c r="E3" s="195"/>
      <c r="F3" s="109"/>
      <c r="G3" s="109"/>
      <c r="H3" s="196"/>
    </row>
    <row r="4" spans="2:8" ht="18" customHeight="1">
      <c r="B4" s="197" t="s">
        <v>151</v>
      </c>
      <c r="C4" s="198" t="s">
        <v>152</v>
      </c>
      <c r="D4" s="198" t="s">
        <v>153</v>
      </c>
      <c r="E4" s="198" t="s">
        <v>154</v>
      </c>
      <c r="F4" s="198" t="s">
        <v>155</v>
      </c>
      <c r="G4" s="198" t="s">
        <v>156</v>
      </c>
      <c r="H4" s="199"/>
    </row>
    <row r="5" spans="2:8" s="204" customFormat="1" ht="11.25" customHeight="1">
      <c r="B5" s="200"/>
      <c r="C5" s="201"/>
      <c r="D5" s="201"/>
      <c r="E5" s="202" t="s">
        <v>157</v>
      </c>
      <c r="F5" s="202" t="s">
        <v>157</v>
      </c>
      <c r="G5" s="201"/>
      <c r="H5" s="203"/>
    </row>
    <row r="6" spans="2:8" ht="16.5" customHeight="1">
      <c r="B6" s="205" t="s">
        <v>158</v>
      </c>
      <c r="C6" s="179">
        <v>3712</v>
      </c>
      <c r="D6" s="179">
        <v>302967</v>
      </c>
      <c r="E6" s="179">
        <v>1494179.224</v>
      </c>
      <c r="F6" s="179">
        <v>140954.846</v>
      </c>
      <c r="G6" s="179">
        <v>19424</v>
      </c>
      <c r="H6" s="196"/>
    </row>
    <row r="7" spans="2:8" ht="16.5" customHeight="1">
      <c r="B7" s="205" t="s">
        <v>159</v>
      </c>
      <c r="C7" s="179">
        <v>3457</v>
      </c>
      <c r="D7" s="179">
        <v>282365</v>
      </c>
      <c r="E7" s="179">
        <v>1398031.714</v>
      </c>
      <c r="F7" s="179">
        <v>140568.393</v>
      </c>
      <c r="G7" s="179">
        <v>16853</v>
      </c>
      <c r="H7" s="196"/>
    </row>
    <row r="8" spans="2:8" s="207" customFormat="1" ht="16.5" customHeight="1">
      <c r="B8" s="206" t="s">
        <v>160</v>
      </c>
      <c r="C8" s="185">
        <v>255</v>
      </c>
      <c r="D8" s="185">
        <v>20602</v>
      </c>
      <c r="E8" s="185">
        <v>96147.51</v>
      </c>
      <c r="F8" s="185">
        <v>386.453</v>
      </c>
      <c r="G8" s="185">
        <v>2571</v>
      </c>
      <c r="H8" s="196"/>
    </row>
    <row r="9" spans="2:8" ht="3" customHeight="1">
      <c r="B9" s="208"/>
      <c r="C9" s="196"/>
      <c r="D9" s="196"/>
      <c r="E9" s="209"/>
      <c r="F9" s="196"/>
      <c r="G9" s="209"/>
      <c r="H9" s="209"/>
    </row>
    <row r="10" spans="2:8" ht="12" customHeight="1">
      <c r="B10" s="210" t="s">
        <v>161</v>
      </c>
      <c r="C10" s="210"/>
      <c r="D10" s="210"/>
      <c r="E10" s="210"/>
      <c r="F10" s="210"/>
      <c r="G10" s="210"/>
      <c r="H10" s="211"/>
    </row>
    <row r="11" spans="2:8" ht="12" customHeight="1">
      <c r="B11" s="210" t="s">
        <v>162</v>
      </c>
      <c r="C11" s="210"/>
      <c r="D11" s="210"/>
      <c r="E11" s="210"/>
      <c r="F11" s="210"/>
      <c r="G11" s="210"/>
      <c r="H11" s="211"/>
    </row>
    <row r="12" spans="2:8" ht="12" customHeight="1">
      <c r="B12" s="210" t="s">
        <v>163</v>
      </c>
      <c r="C12" s="210"/>
      <c r="D12" s="210"/>
      <c r="E12" s="210"/>
      <c r="F12" s="210"/>
      <c r="G12" s="210"/>
      <c r="H12" s="211"/>
    </row>
    <row r="13" spans="2:8" ht="12" customHeight="1">
      <c r="B13" s="210" t="s">
        <v>164</v>
      </c>
      <c r="C13" s="210"/>
      <c r="D13" s="210"/>
      <c r="E13" s="210"/>
      <c r="F13" s="210"/>
      <c r="G13" s="210"/>
      <c r="H13" s="211"/>
    </row>
    <row r="14" spans="2:8" ht="12" customHeight="1">
      <c r="B14" s="210" t="s">
        <v>165</v>
      </c>
      <c r="C14" s="210"/>
      <c r="D14" s="210"/>
      <c r="E14" s="210"/>
      <c r="F14" s="210"/>
      <c r="G14" s="210"/>
      <c r="H14" s="211"/>
    </row>
    <row r="15" ht="4.5" customHeight="1"/>
    <row r="16" spans="3:8" ht="13.5">
      <c r="C16" s="212"/>
      <c r="D16" s="212"/>
      <c r="E16" s="212"/>
      <c r="F16" s="212"/>
      <c r="G16" s="212"/>
      <c r="H16" s="212"/>
    </row>
    <row r="17" spans="3:8" ht="13.5">
      <c r="C17" s="213"/>
      <c r="D17" s="213"/>
      <c r="E17" s="213"/>
      <c r="F17" s="213"/>
      <c r="G17" s="213"/>
      <c r="H17" s="213"/>
    </row>
    <row r="18" spans="3:8" ht="13.5">
      <c r="C18" s="213"/>
      <c r="D18" s="213"/>
      <c r="E18" s="213"/>
      <c r="F18" s="213"/>
      <c r="G18" s="213"/>
      <c r="H18" s="213"/>
    </row>
    <row r="19" spans="3:8" ht="13.5">
      <c r="C19" s="214"/>
      <c r="D19" s="214"/>
      <c r="E19" s="214"/>
      <c r="F19" s="214"/>
      <c r="G19" s="214"/>
      <c r="H19" s="214"/>
    </row>
    <row r="20" spans="3:8" ht="13.5">
      <c r="C20" s="214"/>
      <c r="D20" s="214"/>
      <c r="E20" s="214"/>
      <c r="F20" s="214"/>
      <c r="G20" s="214"/>
      <c r="H20" s="214"/>
    </row>
    <row r="21" spans="3:8" ht="13.5">
      <c r="C21" s="213"/>
      <c r="D21" s="213"/>
      <c r="E21" s="213"/>
      <c r="F21" s="213"/>
      <c r="G21" s="213"/>
      <c r="H21" s="213"/>
    </row>
  </sheetData>
  <sheetProtection/>
  <mergeCells count="6">
    <mergeCell ref="B2:G2"/>
    <mergeCell ref="B10:G10"/>
    <mergeCell ref="B11:G11"/>
    <mergeCell ref="B12:G12"/>
    <mergeCell ref="B13:G13"/>
    <mergeCell ref="B14:G14"/>
  </mergeCells>
  <printOptions/>
  <pageMargins left="0.45" right="0.37" top="0.984" bottom="0.984" header="0.512" footer="0.512"/>
  <pageSetup horizontalDpi="300" verticalDpi="300" orientation="landscape" paperSize="9" scale="89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6"/>
  <sheetViews>
    <sheetView showGridLines="0" view="pageBreakPreview" zoomScale="75" zoomScaleNormal="75" zoomScaleSheetLayoutView="75" zoomScalePageLayoutView="0" workbookViewId="0" topLeftCell="A1">
      <selection activeCell="J12" sqref="J12"/>
    </sheetView>
  </sheetViews>
  <sheetFormatPr defaultColWidth="6.75390625" defaultRowHeight="13.5"/>
  <cols>
    <col min="1" max="1" width="1.12109375" style="215" customWidth="1"/>
    <col min="2" max="2" width="13.375" style="215" customWidth="1"/>
    <col min="3" max="10" width="12.75390625" style="215" customWidth="1"/>
    <col min="11" max="11" width="1.12109375" style="215" customWidth="1"/>
    <col min="12" max="12" width="3.00390625" style="215" bestFit="1" customWidth="1"/>
    <col min="13" max="235" width="13.375" style="215" customWidth="1"/>
    <col min="236" max="243" width="12.75390625" style="215" customWidth="1"/>
    <col min="244" max="244" width="13.375" style="215" customWidth="1"/>
    <col min="245" max="245" width="8.375" style="215" bestFit="1" customWidth="1"/>
    <col min="246" max="16384" width="6.75390625" style="215" customWidth="1"/>
  </cols>
  <sheetData>
    <row r="1" ht="4.5" customHeight="1"/>
    <row r="2" spans="2:10" s="217" customFormat="1" ht="17.25" customHeight="1">
      <c r="B2" s="216" t="s">
        <v>166</v>
      </c>
      <c r="C2" s="216"/>
      <c r="D2" s="216"/>
      <c r="E2" s="216"/>
      <c r="F2" s="216"/>
      <c r="G2" s="216"/>
      <c r="H2" s="216"/>
      <c r="I2" s="216"/>
      <c r="J2" s="216"/>
    </row>
    <row r="3" spans="2:10" ht="13.5" customHeight="1">
      <c r="B3" s="218"/>
      <c r="C3" s="218"/>
      <c r="D3" s="218"/>
      <c r="E3" s="218"/>
      <c r="F3" s="219"/>
      <c r="G3" s="218"/>
      <c r="H3" s="219"/>
      <c r="I3" s="219"/>
      <c r="J3" s="219"/>
    </row>
    <row r="4" spans="2:10" ht="15" customHeight="1">
      <c r="B4" s="220" t="s">
        <v>167</v>
      </c>
      <c r="C4" s="221" t="s">
        <v>168</v>
      </c>
      <c r="D4" s="222"/>
      <c r="E4" s="220" t="s">
        <v>169</v>
      </c>
      <c r="F4" s="223" t="s">
        <v>170</v>
      </c>
      <c r="G4" s="220" t="s">
        <v>171</v>
      </c>
      <c r="H4" s="223" t="s">
        <v>172</v>
      </c>
      <c r="I4" s="223" t="s">
        <v>173</v>
      </c>
      <c r="J4" s="223" t="s">
        <v>174</v>
      </c>
    </row>
    <row r="5" spans="2:10" ht="15" customHeight="1">
      <c r="B5" s="224"/>
      <c r="C5" s="220" t="s">
        <v>175</v>
      </c>
      <c r="D5" s="220" t="s">
        <v>176</v>
      </c>
      <c r="E5" s="224"/>
      <c r="F5" s="225"/>
      <c r="G5" s="224"/>
      <c r="H5" s="225"/>
      <c r="I5" s="225"/>
      <c r="J5" s="225"/>
    </row>
    <row r="6" spans="2:10" ht="15" customHeight="1">
      <c r="B6" s="226"/>
      <c r="C6" s="226"/>
      <c r="D6" s="226"/>
      <c r="E6" s="226"/>
      <c r="F6" s="227"/>
      <c r="G6" s="226"/>
      <c r="H6" s="227"/>
      <c r="I6" s="227"/>
      <c r="J6" s="227"/>
    </row>
    <row r="7" spans="2:10" ht="16.5" customHeight="1">
      <c r="B7" s="228" t="s">
        <v>177</v>
      </c>
      <c r="C7" s="229">
        <v>11520</v>
      </c>
      <c r="D7" s="230">
        <v>100</v>
      </c>
      <c r="E7" s="231">
        <v>1.5010448679510502</v>
      </c>
      <c r="F7" s="232">
        <v>81.70451388888888</v>
      </c>
      <c r="G7" s="233">
        <v>399203.16484375</v>
      </c>
      <c r="H7" s="234">
        <v>81.70451388888888</v>
      </c>
      <c r="I7" s="232">
        <v>32.22222222222222</v>
      </c>
      <c r="J7" s="232">
        <v>4.522569444444445</v>
      </c>
    </row>
    <row r="8" spans="2:10" ht="16.5" customHeight="1">
      <c r="B8" s="228" t="s">
        <v>178</v>
      </c>
      <c r="C8" s="229">
        <v>396</v>
      </c>
      <c r="D8" s="230">
        <v>3.4375000000000004</v>
      </c>
      <c r="E8" s="231">
        <v>1.1296695146129598</v>
      </c>
      <c r="F8" s="232">
        <v>65.11363636363636</v>
      </c>
      <c r="G8" s="233">
        <v>313579.4267676768</v>
      </c>
      <c r="H8" s="234">
        <v>65.11363636363636</v>
      </c>
      <c r="I8" s="232">
        <v>28.28282828282828</v>
      </c>
      <c r="J8" s="232">
        <v>3.2828282828282833</v>
      </c>
    </row>
    <row r="9" spans="2:10" ht="16.5" customHeight="1">
      <c r="B9" s="235" t="s">
        <v>179</v>
      </c>
      <c r="C9" s="236">
        <v>163</v>
      </c>
      <c r="D9" s="237">
        <v>1.4149305555555556</v>
      </c>
      <c r="E9" s="238">
        <v>1.5783256192265236</v>
      </c>
      <c r="F9" s="239">
        <v>83.15337423312883</v>
      </c>
      <c r="G9" s="240">
        <v>325917.0552147239</v>
      </c>
      <c r="H9" s="241">
        <v>83.15337423312883</v>
      </c>
      <c r="I9" s="239">
        <v>26.993865030674847</v>
      </c>
      <c r="J9" s="239">
        <v>3.067484662576687</v>
      </c>
    </row>
    <row r="10" spans="2:10" ht="16.5" customHeight="1">
      <c r="B10" s="235" t="s">
        <v>180</v>
      </c>
      <c r="C10" s="236">
        <v>138</v>
      </c>
      <c r="D10" s="237">
        <v>1.1979166666666667</v>
      </c>
      <c r="E10" s="238">
        <v>1.398048810138893</v>
      </c>
      <c r="F10" s="239">
        <v>80.06521739130434</v>
      </c>
      <c r="G10" s="240">
        <v>341427.34057971014</v>
      </c>
      <c r="H10" s="241">
        <v>80.06521739130434</v>
      </c>
      <c r="I10" s="239">
        <v>23.91304347826087</v>
      </c>
      <c r="J10" s="239">
        <v>3.6231884057971016</v>
      </c>
    </row>
    <row r="11" spans="2:10" ht="16.5" customHeight="1">
      <c r="B11" s="235" t="s">
        <v>181</v>
      </c>
      <c r="C11" s="236">
        <v>246</v>
      </c>
      <c r="D11" s="237">
        <v>2.1354166666666665</v>
      </c>
      <c r="E11" s="238">
        <v>1.7248028045574058</v>
      </c>
      <c r="F11" s="239">
        <v>81.14634146341463</v>
      </c>
      <c r="G11" s="240">
        <v>361304.337398374</v>
      </c>
      <c r="H11" s="241">
        <v>81.14634146341463</v>
      </c>
      <c r="I11" s="239">
        <v>36.58536585365854</v>
      </c>
      <c r="J11" s="239">
        <v>3.2520325203252036</v>
      </c>
    </row>
    <row r="12" spans="2:10" ht="16.5" customHeight="1">
      <c r="B12" s="235" t="s">
        <v>182</v>
      </c>
      <c r="C12" s="236">
        <v>159</v>
      </c>
      <c r="D12" s="237">
        <v>1.3802083333333333</v>
      </c>
      <c r="E12" s="238">
        <v>1.9634477648802173</v>
      </c>
      <c r="F12" s="239">
        <v>78.0377358490566</v>
      </c>
      <c r="G12" s="240">
        <v>304625.6540880503</v>
      </c>
      <c r="H12" s="241">
        <v>78.0377358490566</v>
      </c>
      <c r="I12" s="239">
        <v>26.41509433962264</v>
      </c>
      <c r="J12" s="239">
        <v>1.257861635220126</v>
      </c>
    </row>
    <row r="13" spans="2:10" ht="16.5" customHeight="1">
      <c r="B13" s="228" t="s">
        <v>183</v>
      </c>
      <c r="C13" s="229">
        <v>214</v>
      </c>
      <c r="D13" s="230">
        <v>1.8576388888888888</v>
      </c>
      <c r="E13" s="231">
        <v>2.200649911562667</v>
      </c>
      <c r="F13" s="232">
        <v>78.82242990654206</v>
      </c>
      <c r="G13" s="233">
        <v>318572.7757009346</v>
      </c>
      <c r="H13" s="234">
        <v>78.82242990654206</v>
      </c>
      <c r="I13" s="232">
        <v>37.850467289719624</v>
      </c>
      <c r="J13" s="232">
        <v>3.2710280373831773</v>
      </c>
    </row>
    <row r="14" spans="2:10" ht="16.5" customHeight="1">
      <c r="B14" s="235" t="s">
        <v>184</v>
      </c>
      <c r="C14" s="236">
        <v>270</v>
      </c>
      <c r="D14" s="237">
        <v>2.34375</v>
      </c>
      <c r="E14" s="238">
        <v>1.8612859417762182</v>
      </c>
      <c r="F14" s="239">
        <v>80.12592592592593</v>
      </c>
      <c r="G14" s="240">
        <v>357913.6814814815</v>
      </c>
      <c r="H14" s="241">
        <v>80.12592592592593</v>
      </c>
      <c r="I14" s="239">
        <v>26.666666666666668</v>
      </c>
      <c r="J14" s="239">
        <v>1.4814814814814816</v>
      </c>
    </row>
    <row r="15" spans="2:10" ht="16.5" customHeight="1">
      <c r="B15" s="235" t="s">
        <v>185</v>
      </c>
      <c r="C15" s="236">
        <v>210</v>
      </c>
      <c r="D15" s="237">
        <v>1.8229166666666667</v>
      </c>
      <c r="E15" s="238">
        <v>1.5258744713934866</v>
      </c>
      <c r="F15" s="239">
        <v>85.50952380952381</v>
      </c>
      <c r="G15" s="240">
        <v>424385.65714285715</v>
      </c>
      <c r="H15" s="241">
        <v>85.50952380952381</v>
      </c>
      <c r="I15" s="239">
        <v>35.23809523809524</v>
      </c>
      <c r="J15" s="239">
        <v>0.9523809523809524</v>
      </c>
    </row>
    <row r="16" spans="2:10" ht="16.5" customHeight="1">
      <c r="B16" s="235" t="s">
        <v>186</v>
      </c>
      <c r="C16" s="236">
        <v>191</v>
      </c>
      <c r="D16" s="237">
        <v>1.6579861111111112</v>
      </c>
      <c r="E16" s="238">
        <v>1.7095394089110862</v>
      </c>
      <c r="F16" s="239">
        <v>85.8848167539267</v>
      </c>
      <c r="G16" s="240">
        <v>433973.1937172775</v>
      </c>
      <c r="H16" s="241">
        <v>85.8848167539267</v>
      </c>
      <c r="I16" s="239">
        <v>37.696335078534034</v>
      </c>
      <c r="J16" s="239">
        <v>1.5706806282722512</v>
      </c>
    </row>
    <row r="17" spans="2:10" ht="16.5" customHeight="1">
      <c r="B17" s="235" t="s">
        <v>187</v>
      </c>
      <c r="C17" s="236">
        <v>171</v>
      </c>
      <c r="D17" s="237">
        <v>1.484375</v>
      </c>
      <c r="E17" s="238">
        <v>1.4852904133624023</v>
      </c>
      <c r="F17" s="239">
        <v>85.72514619883042</v>
      </c>
      <c r="G17" s="240">
        <v>439330.8538011696</v>
      </c>
      <c r="H17" s="241">
        <v>85.72514619883042</v>
      </c>
      <c r="I17" s="239">
        <v>33.33333333333333</v>
      </c>
      <c r="J17" s="239">
        <v>3.508771929824561</v>
      </c>
    </row>
    <row r="18" spans="2:10" ht="16.5" customHeight="1">
      <c r="B18" s="228" t="s">
        <v>188</v>
      </c>
      <c r="C18" s="229">
        <v>284</v>
      </c>
      <c r="D18" s="230">
        <v>2.4652777777777777</v>
      </c>
      <c r="E18" s="231">
        <v>1.3192673420943832</v>
      </c>
      <c r="F18" s="232">
        <v>83.9894366197183</v>
      </c>
      <c r="G18" s="233">
        <v>421760.176056338</v>
      </c>
      <c r="H18" s="234">
        <v>83.9894366197183</v>
      </c>
      <c r="I18" s="232">
        <v>39.7887323943662</v>
      </c>
      <c r="J18" s="232">
        <v>6.690140845070422</v>
      </c>
    </row>
    <row r="19" spans="2:10" ht="16.5" customHeight="1">
      <c r="B19" s="235" t="s">
        <v>189</v>
      </c>
      <c r="C19" s="236">
        <v>185</v>
      </c>
      <c r="D19" s="237">
        <v>1.6059027777777777</v>
      </c>
      <c r="E19" s="238">
        <v>1.1839469591762288</v>
      </c>
      <c r="F19" s="239">
        <v>85.92972972972973</v>
      </c>
      <c r="G19" s="240">
        <v>432609.8054054054</v>
      </c>
      <c r="H19" s="241">
        <v>85.92972972972973</v>
      </c>
      <c r="I19" s="239">
        <v>31.891891891891895</v>
      </c>
      <c r="J19" s="239">
        <v>3.2432432432432434</v>
      </c>
    </row>
    <row r="20" spans="2:10" ht="16.5" customHeight="1">
      <c r="B20" s="235" t="s">
        <v>190</v>
      </c>
      <c r="C20" s="236">
        <v>1086</v>
      </c>
      <c r="D20" s="237">
        <v>9.427083333333334</v>
      </c>
      <c r="E20" s="238">
        <v>1.3014217373381012</v>
      </c>
      <c r="F20" s="239">
        <v>84.26427255985267</v>
      </c>
      <c r="G20" s="240">
        <v>481524.05064456724</v>
      </c>
      <c r="H20" s="241">
        <v>84.26427255985267</v>
      </c>
      <c r="I20" s="239">
        <v>33.79373848987109</v>
      </c>
      <c r="J20" s="239">
        <v>4.41988950276243</v>
      </c>
    </row>
    <row r="21" spans="2:10" ht="16.5" customHeight="1">
      <c r="B21" s="235" t="s">
        <v>191</v>
      </c>
      <c r="C21" s="236">
        <v>306</v>
      </c>
      <c r="D21" s="237">
        <v>2.65625</v>
      </c>
      <c r="E21" s="238">
        <v>1.2047006948682113</v>
      </c>
      <c r="F21" s="239">
        <v>84.00980392156863</v>
      </c>
      <c r="G21" s="240">
        <v>458446.8039215686</v>
      </c>
      <c r="H21" s="241">
        <v>84.00980392156863</v>
      </c>
      <c r="I21" s="239">
        <v>32.6797385620915</v>
      </c>
      <c r="J21" s="239">
        <v>3.594771241830065</v>
      </c>
    </row>
    <row r="22" spans="2:10" ht="16.5" customHeight="1">
      <c r="B22" s="235" t="s">
        <v>192</v>
      </c>
      <c r="C22" s="236">
        <v>357</v>
      </c>
      <c r="D22" s="237">
        <v>3.0989583333333335</v>
      </c>
      <c r="E22" s="238">
        <v>1.9750818801451713</v>
      </c>
      <c r="F22" s="239">
        <v>83.2016806722689</v>
      </c>
      <c r="G22" s="240">
        <v>363671.17647058825</v>
      </c>
      <c r="H22" s="241">
        <v>83.2016806722689</v>
      </c>
      <c r="I22" s="239">
        <v>26.05042016806723</v>
      </c>
      <c r="J22" s="239">
        <v>3.361344537815126</v>
      </c>
    </row>
    <row r="23" spans="2:10" ht="16.5" customHeight="1">
      <c r="B23" s="228" t="s">
        <v>193</v>
      </c>
      <c r="C23" s="229">
        <v>167</v>
      </c>
      <c r="D23" s="230">
        <v>1.449652777777778</v>
      </c>
      <c r="E23" s="231">
        <v>1.7981738306486346</v>
      </c>
      <c r="F23" s="232">
        <v>83.90419161676647</v>
      </c>
      <c r="G23" s="233">
        <v>375297.2035928144</v>
      </c>
      <c r="H23" s="234">
        <v>83.90419161676647</v>
      </c>
      <c r="I23" s="232">
        <v>27.54491017964072</v>
      </c>
      <c r="J23" s="232">
        <v>2.9940119760479043</v>
      </c>
    </row>
    <row r="24" spans="2:10" ht="16.5" customHeight="1">
      <c r="B24" s="235" t="s">
        <v>194</v>
      </c>
      <c r="C24" s="236">
        <v>171</v>
      </c>
      <c r="D24" s="237">
        <v>1.484375</v>
      </c>
      <c r="E24" s="238">
        <v>1.7504708869052494</v>
      </c>
      <c r="F24" s="239">
        <v>83.58479532163743</v>
      </c>
      <c r="G24" s="240">
        <v>405047.649122807</v>
      </c>
      <c r="H24" s="241">
        <v>83.58479532163743</v>
      </c>
      <c r="I24" s="239">
        <v>38.59649122807017</v>
      </c>
      <c r="J24" s="239">
        <v>4.678362573099415</v>
      </c>
    </row>
    <row r="25" spans="2:10" ht="16.5" customHeight="1">
      <c r="B25" s="235" t="s">
        <v>195</v>
      </c>
      <c r="C25" s="236">
        <v>121</v>
      </c>
      <c r="D25" s="237">
        <v>1.0503472222222223</v>
      </c>
      <c r="E25" s="238">
        <v>1.639944160578995</v>
      </c>
      <c r="F25" s="239">
        <v>79.67768595041322</v>
      </c>
      <c r="G25" s="240">
        <v>363081.9504132231</v>
      </c>
      <c r="H25" s="241">
        <v>79.67768595041322</v>
      </c>
      <c r="I25" s="239">
        <v>24.793388429752067</v>
      </c>
      <c r="J25" s="239">
        <v>5.785123966942149</v>
      </c>
    </row>
    <row r="26" spans="2:10" ht="16.5" customHeight="1">
      <c r="B26" s="235" t="s">
        <v>196</v>
      </c>
      <c r="C26" s="236">
        <v>62</v>
      </c>
      <c r="D26" s="237">
        <v>0.5381944444444444</v>
      </c>
      <c r="E26" s="238">
        <v>1.167762228542369</v>
      </c>
      <c r="F26" s="239">
        <v>87.45161290322581</v>
      </c>
      <c r="G26" s="240">
        <v>427894.82258064515</v>
      </c>
      <c r="H26" s="241">
        <v>87.45161290322581</v>
      </c>
      <c r="I26" s="239">
        <v>37.096774193548384</v>
      </c>
      <c r="J26" s="239">
        <v>6.451612903225806</v>
      </c>
    </row>
    <row r="27" spans="2:10" ht="16.5" customHeight="1">
      <c r="B27" s="235" t="s">
        <v>197</v>
      </c>
      <c r="C27" s="236">
        <v>187</v>
      </c>
      <c r="D27" s="237">
        <v>1.623263888888889</v>
      </c>
      <c r="E27" s="238">
        <v>1.3214520425973952</v>
      </c>
      <c r="F27" s="239">
        <v>80.86096256684492</v>
      </c>
      <c r="G27" s="240">
        <v>401214.83422459895</v>
      </c>
      <c r="H27" s="241">
        <v>80.86096256684492</v>
      </c>
      <c r="I27" s="239">
        <v>38.50267379679144</v>
      </c>
      <c r="J27" s="239">
        <v>7.4866310160427805</v>
      </c>
    </row>
    <row r="28" spans="2:10" ht="16.5" customHeight="1">
      <c r="B28" s="228" t="s">
        <v>198</v>
      </c>
      <c r="C28" s="229">
        <v>197</v>
      </c>
      <c r="D28" s="230">
        <v>1.7100694444444446</v>
      </c>
      <c r="E28" s="231">
        <v>1.4420718986303978</v>
      </c>
      <c r="F28" s="232">
        <v>81.91878172588832</v>
      </c>
      <c r="G28" s="233">
        <v>397503.34010152286</v>
      </c>
      <c r="H28" s="234">
        <v>81.91878172588832</v>
      </c>
      <c r="I28" s="232">
        <v>39.08629441624365</v>
      </c>
      <c r="J28" s="232">
        <v>7.1065989847715745</v>
      </c>
    </row>
    <row r="29" spans="2:10" ht="16.5" customHeight="1">
      <c r="B29" s="235" t="s">
        <v>199</v>
      </c>
      <c r="C29" s="236">
        <v>310</v>
      </c>
      <c r="D29" s="237">
        <v>2.6909722222222223</v>
      </c>
      <c r="E29" s="238">
        <v>1.4167348375096542</v>
      </c>
      <c r="F29" s="239">
        <v>81.96129032258065</v>
      </c>
      <c r="G29" s="240">
        <v>406065.69032258063</v>
      </c>
      <c r="H29" s="241">
        <v>81.96129032258065</v>
      </c>
      <c r="I29" s="239">
        <v>34.83870967741935</v>
      </c>
      <c r="J29" s="239">
        <v>6.451612903225806</v>
      </c>
    </row>
    <row r="30" spans="2:10" ht="16.5" customHeight="1">
      <c r="B30" s="235" t="s">
        <v>200</v>
      </c>
      <c r="C30" s="236">
        <v>572</v>
      </c>
      <c r="D30" s="237">
        <v>4.965277777777778</v>
      </c>
      <c r="E30" s="238">
        <v>1.3347240598012382</v>
      </c>
      <c r="F30" s="239">
        <v>84.70454545454545</v>
      </c>
      <c r="G30" s="240">
        <v>452716.19405594404</v>
      </c>
      <c r="H30" s="241">
        <v>84.70454545454545</v>
      </c>
      <c r="I30" s="239">
        <v>37.06293706293706</v>
      </c>
      <c r="J30" s="239">
        <v>6.643356643356643</v>
      </c>
    </row>
    <row r="31" spans="2:10" ht="16.5" customHeight="1">
      <c r="B31" s="235" t="s">
        <v>201</v>
      </c>
      <c r="C31" s="236">
        <v>145</v>
      </c>
      <c r="D31" s="237">
        <v>1.2586805555555556</v>
      </c>
      <c r="E31" s="238">
        <v>1.3335295307815402</v>
      </c>
      <c r="F31" s="239">
        <v>84.37931034482759</v>
      </c>
      <c r="G31" s="240">
        <v>409355.30344827584</v>
      </c>
      <c r="H31" s="241">
        <v>84.37931034482759</v>
      </c>
      <c r="I31" s="242">
        <v>34.48275862068966</v>
      </c>
      <c r="J31" s="242">
        <v>5.517241379310345</v>
      </c>
    </row>
    <row r="32" spans="2:10" ht="16.5" customHeight="1">
      <c r="B32" s="235" t="s">
        <v>202</v>
      </c>
      <c r="C32" s="236">
        <v>124</v>
      </c>
      <c r="D32" s="237">
        <v>1.0763888888888888</v>
      </c>
      <c r="E32" s="238">
        <v>1.6904096516938178</v>
      </c>
      <c r="F32" s="239">
        <v>86.05645161290323</v>
      </c>
      <c r="G32" s="240">
        <v>422644.03225806454</v>
      </c>
      <c r="H32" s="241">
        <v>86.05645161290323</v>
      </c>
      <c r="I32" s="242">
        <v>37.096774193548384</v>
      </c>
      <c r="J32" s="242">
        <v>7.258064516129033</v>
      </c>
    </row>
    <row r="33" spans="2:10" ht="16.5" customHeight="1">
      <c r="B33" s="228" t="s">
        <v>203</v>
      </c>
      <c r="C33" s="229">
        <v>264</v>
      </c>
      <c r="D33" s="230">
        <v>2.2916666666666665</v>
      </c>
      <c r="E33" s="231">
        <v>1.4420240774323232</v>
      </c>
      <c r="F33" s="232">
        <v>82.89393939393939</v>
      </c>
      <c r="G33" s="233">
        <v>437016.82196969696</v>
      </c>
      <c r="H33" s="234">
        <v>82.89393939393939</v>
      </c>
      <c r="I33" s="232">
        <v>26.89393939393939</v>
      </c>
      <c r="J33" s="232">
        <v>4.924242424242424</v>
      </c>
    </row>
    <row r="34" spans="2:10" ht="16.5" customHeight="1">
      <c r="B34" s="235" t="s">
        <v>204</v>
      </c>
      <c r="C34" s="236">
        <v>695</v>
      </c>
      <c r="D34" s="237">
        <v>6.032986111111112</v>
      </c>
      <c r="E34" s="238">
        <v>1.2042514407698892</v>
      </c>
      <c r="F34" s="239">
        <v>83.35251798561151</v>
      </c>
      <c r="G34" s="240">
        <v>460956.97697841725</v>
      </c>
      <c r="H34" s="241">
        <v>83.35251798561151</v>
      </c>
      <c r="I34" s="239">
        <v>35.827338129496404</v>
      </c>
      <c r="J34" s="239">
        <v>4.60431654676259</v>
      </c>
    </row>
    <row r="35" spans="2:10" ht="16.5" customHeight="1">
      <c r="B35" s="235" t="s">
        <v>205</v>
      </c>
      <c r="C35" s="236">
        <v>416</v>
      </c>
      <c r="D35" s="237">
        <v>3.6111111111111107</v>
      </c>
      <c r="E35" s="238">
        <v>1.4025623735670938</v>
      </c>
      <c r="F35" s="239">
        <v>85.57932692307692</v>
      </c>
      <c r="G35" s="240">
        <v>443165.5961538461</v>
      </c>
      <c r="H35" s="241">
        <v>85.57932692307692</v>
      </c>
      <c r="I35" s="239">
        <v>27.884615384615387</v>
      </c>
      <c r="J35" s="239">
        <v>4.086538461538462</v>
      </c>
    </row>
    <row r="36" spans="2:10" ht="16.5" customHeight="1">
      <c r="B36" s="235" t="s">
        <v>206</v>
      </c>
      <c r="C36" s="236">
        <v>91</v>
      </c>
      <c r="D36" s="237">
        <v>0.7899305555555556</v>
      </c>
      <c r="E36" s="238">
        <v>1.504953114922189</v>
      </c>
      <c r="F36" s="239">
        <v>85.61538461538461</v>
      </c>
      <c r="G36" s="240">
        <v>453387.6923076923</v>
      </c>
      <c r="H36" s="241">
        <v>85.61538461538461</v>
      </c>
      <c r="I36" s="239">
        <v>43.956043956043956</v>
      </c>
      <c r="J36" s="239">
        <v>6.593406593406594</v>
      </c>
    </row>
    <row r="37" spans="2:10" ht="16.5" customHeight="1">
      <c r="B37" s="235" t="s">
        <v>207</v>
      </c>
      <c r="C37" s="236">
        <v>66</v>
      </c>
      <c r="D37" s="237">
        <v>0.5729166666666666</v>
      </c>
      <c r="E37" s="238">
        <v>1.088408450007421</v>
      </c>
      <c r="F37" s="239">
        <v>85.37878787878788</v>
      </c>
      <c r="G37" s="240">
        <v>431144.45454545453</v>
      </c>
      <c r="H37" s="241">
        <v>85.37878787878788</v>
      </c>
      <c r="I37" s="239">
        <v>34.84848484848485</v>
      </c>
      <c r="J37" s="239">
        <v>3.0303030303030303</v>
      </c>
    </row>
    <row r="38" spans="2:10" ht="16.5" customHeight="1">
      <c r="B38" s="228" t="s">
        <v>208</v>
      </c>
      <c r="C38" s="229">
        <v>122</v>
      </c>
      <c r="D38" s="230">
        <v>1.059027777777778</v>
      </c>
      <c r="E38" s="231">
        <v>2.4308115324074997</v>
      </c>
      <c r="F38" s="232">
        <v>69.40163934426229</v>
      </c>
      <c r="G38" s="233">
        <v>285994.762295082</v>
      </c>
      <c r="H38" s="234">
        <v>69.40163934426229</v>
      </c>
      <c r="I38" s="232">
        <v>25.40983606557377</v>
      </c>
      <c r="J38" s="232">
        <v>0</v>
      </c>
    </row>
    <row r="39" spans="2:10" ht="16.5" customHeight="1">
      <c r="B39" s="235" t="s">
        <v>209</v>
      </c>
      <c r="C39" s="236">
        <v>138</v>
      </c>
      <c r="D39" s="237">
        <v>1.1979166666666667</v>
      </c>
      <c r="E39" s="238">
        <v>2.2310963089906712</v>
      </c>
      <c r="F39" s="239">
        <v>62.507246376811594</v>
      </c>
      <c r="G39" s="240">
        <v>246381.615942029</v>
      </c>
      <c r="H39" s="241">
        <v>62.507246376811594</v>
      </c>
      <c r="I39" s="239">
        <v>31.15942028985507</v>
      </c>
      <c r="J39" s="239">
        <v>4.3478260869565215</v>
      </c>
    </row>
    <row r="40" spans="2:10" ht="16.5" customHeight="1">
      <c r="B40" s="235" t="s">
        <v>210</v>
      </c>
      <c r="C40" s="236">
        <v>293</v>
      </c>
      <c r="D40" s="237">
        <v>2.5434027777777777</v>
      </c>
      <c r="E40" s="238">
        <v>1.832762028673656</v>
      </c>
      <c r="F40" s="239">
        <v>85.7679180887372</v>
      </c>
      <c r="G40" s="240">
        <v>403672.74744027306</v>
      </c>
      <c r="H40" s="241">
        <v>85.7679180887372</v>
      </c>
      <c r="I40" s="239">
        <v>26.621160409556317</v>
      </c>
      <c r="J40" s="239">
        <v>2.04778156996587</v>
      </c>
    </row>
    <row r="41" spans="2:10" ht="16.5" customHeight="1">
      <c r="B41" s="235" t="s">
        <v>211</v>
      </c>
      <c r="C41" s="236">
        <v>299</v>
      </c>
      <c r="D41" s="237">
        <v>2.595486111111111</v>
      </c>
      <c r="E41" s="238">
        <v>1.4043360637258586</v>
      </c>
      <c r="F41" s="239">
        <v>86.45484949832776</v>
      </c>
      <c r="G41" s="240">
        <v>428089.652173913</v>
      </c>
      <c r="H41" s="241">
        <v>86.45484949832776</v>
      </c>
      <c r="I41" s="239">
        <v>30.434782608695656</v>
      </c>
      <c r="J41" s="239">
        <v>4.682274247491638</v>
      </c>
    </row>
    <row r="42" spans="2:10" ht="16.5" customHeight="1">
      <c r="B42" s="235" t="s">
        <v>212</v>
      </c>
      <c r="C42" s="236">
        <v>130</v>
      </c>
      <c r="D42" s="237">
        <v>1.128472222222222</v>
      </c>
      <c r="E42" s="238">
        <v>1.3475412554938222</v>
      </c>
      <c r="F42" s="239">
        <v>81.24615384615385</v>
      </c>
      <c r="G42" s="240">
        <v>388379.23846153845</v>
      </c>
      <c r="H42" s="241">
        <v>81.24615384615385</v>
      </c>
      <c r="I42" s="239">
        <v>25.384615384615383</v>
      </c>
      <c r="J42" s="239">
        <v>2.307692307692308</v>
      </c>
    </row>
    <row r="43" spans="2:10" ht="16.5" customHeight="1">
      <c r="B43" s="228" t="s">
        <v>213</v>
      </c>
      <c r="C43" s="229">
        <v>86</v>
      </c>
      <c r="D43" s="230">
        <v>0.7465277777777778</v>
      </c>
      <c r="E43" s="231">
        <v>1.3653394297326473</v>
      </c>
      <c r="F43" s="232">
        <v>84.15116279069767</v>
      </c>
      <c r="G43" s="233">
        <v>393829.17441860464</v>
      </c>
      <c r="H43" s="234">
        <v>84.15116279069767</v>
      </c>
      <c r="I43" s="232">
        <v>36.04651162790697</v>
      </c>
      <c r="J43" s="232">
        <v>6.976744186046512</v>
      </c>
    </row>
    <row r="44" spans="2:10" ht="16.5" customHeight="1">
      <c r="B44" s="235" t="s">
        <v>214</v>
      </c>
      <c r="C44" s="236">
        <v>106</v>
      </c>
      <c r="D44" s="237">
        <v>0.920138888888889</v>
      </c>
      <c r="E44" s="238">
        <v>1.2974455011689248</v>
      </c>
      <c r="F44" s="239">
        <v>87.52830188679245</v>
      </c>
      <c r="G44" s="240">
        <v>432904.75471698114</v>
      </c>
      <c r="H44" s="241">
        <v>87.52830188679245</v>
      </c>
      <c r="I44" s="239">
        <v>42.45283018867924</v>
      </c>
      <c r="J44" s="239">
        <v>4.716981132075472</v>
      </c>
    </row>
    <row r="45" spans="2:10" ht="16.5" customHeight="1">
      <c r="B45" s="235" t="s">
        <v>215</v>
      </c>
      <c r="C45" s="236">
        <v>134</v>
      </c>
      <c r="D45" s="237">
        <v>1.1631944444444444</v>
      </c>
      <c r="E45" s="238">
        <v>1.2125818945234734</v>
      </c>
      <c r="F45" s="239">
        <v>79.88059701492537</v>
      </c>
      <c r="G45" s="240">
        <v>371834.67910447763</v>
      </c>
      <c r="H45" s="241">
        <v>79.88059701492537</v>
      </c>
      <c r="I45" s="239">
        <v>24.62686567164179</v>
      </c>
      <c r="J45" s="239">
        <v>8.955223880597014</v>
      </c>
    </row>
    <row r="46" spans="2:10" ht="16.5" customHeight="1">
      <c r="B46" s="235" t="s">
        <v>216</v>
      </c>
      <c r="C46" s="236">
        <v>102</v>
      </c>
      <c r="D46" s="237">
        <v>0.8854166666666666</v>
      </c>
      <c r="E46" s="238">
        <v>1.5895525876981098</v>
      </c>
      <c r="F46" s="239">
        <v>83.90196078431373</v>
      </c>
      <c r="G46" s="240">
        <v>375371.2745098039</v>
      </c>
      <c r="H46" s="241">
        <v>83.90196078431373</v>
      </c>
      <c r="I46" s="239">
        <v>31.372549019607842</v>
      </c>
      <c r="J46" s="239">
        <v>4.901960784313726</v>
      </c>
    </row>
    <row r="47" spans="2:10" ht="16.5" customHeight="1">
      <c r="B47" s="235" t="s">
        <v>217</v>
      </c>
      <c r="C47" s="236">
        <v>633</v>
      </c>
      <c r="D47" s="237">
        <v>5.494791666666667</v>
      </c>
      <c r="E47" s="238">
        <v>1.6324741138089773</v>
      </c>
      <c r="F47" s="239">
        <v>80.0695102685624</v>
      </c>
      <c r="G47" s="240">
        <v>390723.9447077409</v>
      </c>
      <c r="H47" s="241">
        <v>80.0695102685624</v>
      </c>
      <c r="I47" s="239">
        <v>38.70458135860979</v>
      </c>
      <c r="J47" s="239">
        <v>5.687203791469194</v>
      </c>
    </row>
    <row r="48" spans="2:10" ht="16.5" customHeight="1">
      <c r="B48" s="228" t="s">
        <v>218</v>
      </c>
      <c r="C48" s="229">
        <v>127</v>
      </c>
      <c r="D48" s="230">
        <v>1.1024305555555556</v>
      </c>
      <c r="E48" s="231">
        <v>1.799555070636079</v>
      </c>
      <c r="F48" s="232">
        <v>77.03937007874016</v>
      </c>
      <c r="G48" s="233">
        <v>328450.3464566929</v>
      </c>
      <c r="H48" s="234">
        <v>77.03937007874016</v>
      </c>
      <c r="I48" s="232">
        <v>29.133858267716533</v>
      </c>
      <c r="J48" s="232">
        <v>3.937007874015748</v>
      </c>
    </row>
    <row r="49" spans="2:10" ht="16.5" customHeight="1">
      <c r="B49" s="235" t="s">
        <v>219</v>
      </c>
      <c r="C49" s="236">
        <v>215</v>
      </c>
      <c r="D49" s="237">
        <v>1.8663194444444444</v>
      </c>
      <c r="E49" s="238">
        <v>1.9776843615758923</v>
      </c>
      <c r="F49" s="239">
        <v>82.4093023255814</v>
      </c>
      <c r="G49" s="240">
        <v>370134.50697674416</v>
      </c>
      <c r="H49" s="241">
        <v>82.4093023255814</v>
      </c>
      <c r="I49" s="239">
        <v>23.25581395348837</v>
      </c>
      <c r="J49" s="239">
        <v>3.7209302325581395</v>
      </c>
    </row>
    <row r="50" spans="2:10" ht="16.5" customHeight="1">
      <c r="B50" s="235" t="s">
        <v>220</v>
      </c>
      <c r="C50" s="236">
        <v>299</v>
      </c>
      <c r="D50" s="237">
        <v>2.595486111111111</v>
      </c>
      <c r="E50" s="238">
        <v>2.009449115237538</v>
      </c>
      <c r="F50" s="239">
        <v>81.47491638795987</v>
      </c>
      <c r="G50" s="240">
        <v>360335.0635451505</v>
      </c>
      <c r="H50" s="241">
        <v>81.47491638795987</v>
      </c>
      <c r="I50" s="239">
        <v>29.76588628762542</v>
      </c>
      <c r="J50" s="239">
        <v>5.68561872909699</v>
      </c>
    </row>
    <row r="51" spans="2:10" ht="16.5" customHeight="1">
      <c r="B51" s="235" t="s">
        <v>221</v>
      </c>
      <c r="C51" s="236">
        <v>130</v>
      </c>
      <c r="D51" s="237">
        <v>1.128472222222222</v>
      </c>
      <c r="E51" s="238">
        <v>1.4081150754966314</v>
      </c>
      <c r="F51" s="239">
        <v>80.93076923076923</v>
      </c>
      <c r="G51" s="240">
        <v>357443.3307692308</v>
      </c>
      <c r="H51" s="241">
        <v>80.93076923076923</v>
      </c>
      <c r="I51" s="239">
        <v>27.692307692307693</v>
      </c>
      <c r="J51" s="239">
        <v>3.8461538461538463</v>
      </c>
    </row>
    <row r="52" spans="2:10" ht="16.5" customHeight="1">
      <c r="B52" s="235" t="s">
        <v>222</v>
      </c>
      <c r="C52" s="236">
        <v>219</v>
      </c>
      <c r="D52" s="237">
        <v>1.9010416666666665</v>
      </c>
      <c r="E52" s="238">
        <v>2.3073762287568615</v>
      </c>
      <c r="F52" s="239">
        <v>72.73972602739725</v>
      </c>
      <c r="G52" s="240">
        <v>305562.78538812784</v>
      </c>
      <c r="H52" s="241">
        <v>72.73972602739725</v>
      </c>
      <c r="I52" s="239">
        <v>28.767123287671232</v>
      </c>
      <c r="J52" s="239">
        <v>6.8493150684931505</v>
      </c>
    </row>
    <row r="53" spans="2:10" ht="16.5" customHeight="1">
      <c r="B53" s="228" t="s">
        <v>223</v>
      </c>
      <c r="C53" s="229">
        <v>214</v>
      </c>
      <c r="D53" s="230">
        <v>1.8576388888888888</v>
      </c>
      <c r="E53" s="231">
        <v>1.5721884275177054</v>
      </c>
      <c r="F53" s="232">
        <v>84.58411214953271</v>
      </c>
      <c r="G53" s="233">
        <v>357236.7990654206</v>
      </c>
      <c r="H53" s="234">
        <v>84.58411214953271</v>
      </c>
      <c r="I53" s="232">
        <v>28.971962616822427</v>
      </c>
      <c r="J53" s="232">
        <v>5.607476635514018</v>
      </c>
    </row>
    <row r="54" spans="2:10" ht="16.5" customHeight="1">
      <c r="B54" s="243" t="s">
        <v>224</v>
      </c>
      <c r="C54" s="244">
        <v>309</v>
      </c>
      <c r="D54" s="245">
        <v>2.6822916666666665</v>
      </c>
      <c r="E54" s="246">
        <v>2.855400310490131</v>
      </c>
      <c r="F54" s="247">
        <v>72.94822006472492</v>
      </c>
      <c r="G54" s="248">
        <v>292591.89644012944</v>
      </c>
      <c r="H54" s="249">
        <v>72.94822006472492</v>
      </c>
      <c r="I54" s="247">
        <v>24.271844660194176</v>
      </c>
      <c r="J54" s="247">
        <v>5.825242718446602</v>
      </c>
    </row>
    <row r="55" spans="2:10" ht="4.5" customHeight="1">
      <c r="B55" s="250"/>
      <c r="C55" s="251"/>
      <c r="D55" s="251"/>
      <c r="E55" s="251"/>
      <c r="F55" s="251"/>
      <c r="G55" s="251"/>
      <c r="H55" s="251"/>
      <c r="I55" s="251"/>
      <c r="J55" s="251"/>
    </row>
    <row r="56" spans="2:10" ht="13.5">
      <c r="B56" s="252"/>
      <c r="C56" s="252"/>
      <c r="D56" s="252"/>
      <c r="E56" s="252"/>
      <c r="F56" s="252"/>
      <c r="G56" s="252"/>
      <c r="H56" s="252"/>
      <c r="I56" s="252"/>
      <c r="J56" s="252"/>
    </row>
  </sheetData>
  <sheetProtection/>
  <mergeCells count="11">
    <mergeCell ref="C5:C6"/>
    <mergeCell ref="D5:D6"/>
    <mergeCell ref="B2:J2"/>
    <mergeCell ref="B4:B6"/>
    <mergeCell ref="C4:D4"/>
    <mergeCell ref="E4:E6"/>
    <mergeCell ref="F4:F6"/>
    <mergeCell ref="G4:G6"/>
    <mergeCell ref="H4:H6"/>
    <mergeCell ref="I4:I6"/>
    <mergeCell ref="J4:J6"/>
  </mergeCells>
  <printOptions horizontalCentered="1"/>
  <pageMargins left="0.5905511811023623" right="0.5905511811023623" top="0.5905511811023623" bottom="0.5905511811023623" header="0.5118110236220472" footer="0.5118110236220472"/>
  <pageSetup firstPageNumber="34" useFirstPageNumber="1"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TEST01</cp:lastModifiedBy>
  <cp:lastPrinted>2012-09-14T01:53:56Z</cp:lastPrinted>
  <dcterms:created xsi:type="dcterms:W3CDTF">2005-11-16T10:13:08Z</dcterms:created>
  <dcterms:modified xsi:type="dcterms:W3CDTF">2013-05-08T02:12:26Z</dcterms:modified>
  <cp:category/>
  <cp:version/>
  <cp:contentType/>
  <cp:contentStatus/>
</cp:coreProperties>
</file>